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585" windowWidth="9570" windowHeight="9390" tabRatio="913" activeTab="11"/>
  </bookViews>
  <sheets>
    <sheet name="İŞLEM" sheetId="1" r:id="rId1"/>
    <sheet name="HOCA DERS" sheetId="2" r:id="rId2"/>
    <sheet name="MUH1" sheetId="3" r:id="rId3"/>
    <sheet name="MUH2" sheetId="4" r:id="rId4"/>
    <sheet name="İŞL1" sheetId="5" r:id="rId5"/>
    <sheet name="İŞL2" sheetId="6" r:id="rId6"/>
    <sheet name="DIŞ TİC.1" sheetId="7" r:id="rId7"/>
    <sheet name="DIŞ TİC. 2" sheetId="8" r:id="rId8"/>
    <sheet name="BÜRO1" sheetId="9" r:id="rId9"/>
    <sheet name="BÜRO2" sheetId="10" r:id="rId10"/>
    <sheet name="BANKA 1" sheetId="11" r:id="rId11"/>
    <sheet name="BANKA 2" sheetId="12" r:id="rId12"/>
    <sheet name="GIDA1" sheetId="13" r:id="rId13"/>
    <sheet name="GIDA2" sheetId="14" r:id="rId14"/>
    <sheet name="ORG1" sheetId="15" r:id="rId15"/>
    <sheet name="ORG2" sheetId="16" r:id="rId16"/>
    <sheet name="BİLG1" sheetId="17" r:id="rId17"/>
    <sheet name="BİLG2" sheetId="18" r:id="rId18"/>
    <sheet name="ÇAĞRI1" sheetId="19" r:id="rId19"/>
    <sheet name="ÇAĞRI2" sheetId="20" r:id="rId20"/>
    <sheet name="SOSYAL BİLG 1" sheetId="21" r:id="rId21"/>
    <sheet name="SOSYAL BİLG 2" sheetId="22" r:id="rId22"/>
    <sheet name="MATEMATİK 1" sheetId="23" r:id="rId23"/>
  </sheets>
  <definedNames>
    <definedName name="_xlnm.Print_Area" localSheetId="10">'BANKA 1'!$A$1:$F$52</definedName>
    <definedName name="_xlnm.Print_Area" localSheetId="11">'BANKA 2'!$A$1:$F$52</definedName>
    <definedName name="_xlnm.Print_Area" localSheetId="16">'BİLG1'!$A$1:$F$52</definedName>
    <definedName name="_xlnm.Print_Area" localSheetId="17">'BİLG2'!$A$1:$F$52</definedName>
    <definedName name="_xlnm.Print_Area" localSheetId="8">'BÜRO1'!$A$1:$F$52</definedName>
    <definedName name="_xlnm.Print_Area" localSheetId="9">'BÜRO2'!$A$1:$F$52</definedName>
    <definedName name="_xlnm.Print_Area" localSheetId="18">'ÇAĞRI1'!$A$1:$F$29</definedName>
    <definedName name="_xlnm.Print_Area" localSheetId="19">'ÇAĞRI2'!$A$1:$F$52</definedName>
    <definedName name="_xlnm.Print_Area" localSheetId="7">'DIŞ TİC. 2'!$A$1:$F$52</definedName>
    <definedName name="_xlnm.Print_Area" localSheetId="6">'DIŞ TİC.1'!$A$1:$F$52</definedName>
    <definedName name="_xlnm.Print_Area" localSheetId="12">'GIDA1'!$A$1:$F$52</definedName>
    <definedName name="_xlnm.Print_Area" localSheetId="13">'GIDA2'!$A$1:$F$52</definedName>
    <definedName name="_xlnm.Print_Area" localSheetId="1">'HOCA DERS'!$A$1:$F$49</definedName>
    <definedName name="_xlnm.Print_Area" localSheetId="4">'İŞL1'!$A$1:$F$52</definedName>
    <definedName name="_xlnm.Print_Area" localSheetId="5">'İŞL2'!$A$1:$F$52</definedName>
    <definedName name="_xlnm.Print_Area" localSheetId="0">'İŞLEM'!#REF!</definedName>
    <definedName name="_xlnm.Print_Area" localSheetId="22">'MATEMATİK 1'!$A$1:$F$29</definedName>
    <definedName name="_xlnm.Print_Area" localSheetId="2">'MUH1'!$A$1:$F$52</definedName>
    <definedName name="_xlnm.Print_Area" localSheetId="3">'MUH2'!$A$1:$F$52</definedName>
    <definedName name="_xlnm.Print_Area" localSheetId="14">'ORG1'!$A$1:$F$52</definedName>
    <definedName name="_xlnm.Print_Area" localSheetId="15">'ORG2'!$A$1:$F$52</definedName>
    <definedName name="_xlnm.Print_Area" localSheetId="20">'SOSYAL BİLG 1'!$A$1:$F$29</definedName>
    <definedName name="_xlnm.Print_Area" localSheetId="21">'SOSYAL BİLG 2'!$A$1:$F$29</definedName>
  </definedNames>
  <calcPr fullCalcOnLoad="1"/>
</workbook>
</file>

<file path=xl/sharedStrings.xml><?xml version="1.0" encoding="utf-8"?>
<sst xmlns="http://schemas.openxmlformats.org/spreadsheetml/2006/main" count="781" uniqueCount="192">
  <si>
    <t>PAZARTESİ</t>
  </si>
  <si>
    <t>SALI</t>
  </si>
  <si>
    <t>ÇARŞAMBA</t>
  </si>
  <si>
    <t>PERŞEMBE</t>
  </si>
  <si>
    <t>CUMA</t>
  </si>
  <si>
    <t>MÖ</t>
  </si>
  <si>
    <t>VÇ</t>
  </si>
  <si>
    <t>ÖG</t>
  </si>
  <si>
    <t>ST</t>
  </si>
  <si>
    <t>OKUTMAN</t>
  </si>
  <si>
    <t>PT. ÖĞR. GÖR</t>
  </si>
  <si>
    <t>ÖĞR. GÖR.</t>
  </si>
  <si>
    <t>YRD. DOÇ. DR.</t>
  </si>
  <si>
    <t>DOÇ. DR.</t>
  </si>
  <si>
    <t>MUSTAFA ÖZEL</t>
  </si>
  <si>
    <t>SERDAR TÜRKER</t>
  </si>
  <si>
    <t>VELİDDİN ÇİFTÇİ</t>
  </si>
  <si>
    <t>ÖZKAN GÖKÇEK</t>
  </si>
  <si>
    <t>NAFİYE NUR MEŞE</t>
  </si>
  <si>
    <t>BURAK BÜYÜKOĞLU</t>
  </si>
  <si>
    <t>OĞUZ BALCI</t>
  </si>
  <si>
    <t>BB</t>
  </si>
  <si>
    <t>OB</t>
  </si>
  <si>
    <t>DIŞ TİCARET 1</t>
  </si>
  <si>
    <t>DIŞ TİCARET 2</t>
  </si>
  <si>
    <t>ALİ ÇAPAN</t>
  </si>
  <si>
    <t>AÇ</t>
  </si>
  <si>
    <t>BÖLÜM BAŞKANLARINDAN BAĞIMSIZ OLARAK HİÇBİR ŞEKİLDE DERS PROGRAMINI  DEĞİŞTİRMEYİNİZ!!!</t>
  </si>
  <si>
    <t>GAA</t>
  </si>
  <si>
    <t>ÖA</t>
  </si>
  <si>
    <t>ÖY</t>
  </si>
  <si>
    <t>RŞ</t>
  </si>
  <si>
    <t>GÜN ABDURRAHMAN AKIN</t>
  </si>
  <si>
    <t>RIDVAN ŞİRİN</t>
  </si>
  <si>
    <t>ÖZGE AKDOĞAN</t>
  </si>
  <si>
    <t>ÖMER YILMAZ</t>
  </si>
  <si>
    <t>NNM</t>
  </si>
  <si>
    <t>BLAB</t>
  </si>
  <si>
    <t>KLAB</t>
  </si>
  <si>
    <t>SPOR SAHASI</t>
  </si>
  <si>
    <t>UNVAN</t>
  </si>
  <si>
    <t>DERSLİK</t>
  </si>
  <si>
    <t>*** YDBİ100 YABANCI DİL I , TÜRK100 TÜRK DİLİ I, AİİT100 İNKILAP TAR. I DERSLERİ UZAKTAN EĞİTİM DERSİ OLDUĞUNDAN PROGRAMDA GÖSTERİLMEMİŞTİR!!!</t>
  </si>
  <si>
    <t>MUHASEBE ve VERGİ UYGULAMALARI 1</t>
  </si>
  <si>
    <t>MUHASEBE ve VERGİ UYGULAMALARI 2</t>
  </si>
  <si>
    <t>İŞLETME YÖNETİMİ 1</t>
  </si>
  <si>
    <t>İŞLETME YÖNETİMİ 2</t>
  </si>
  <si>
    <t>BÜRO YÖNETİMİ 1</t>
  </si>
  <si>
    <t>BANKACILIK 1</t>
  </si>
  <si>
    <t>BANKACILIK 2</t>
  </si>
  <si>
    <t>GIDA TEKNOLOJİSİ 1</t>
  </si>
  <si>
    <t>GIDA TEKNOLOJİSİ 2</t>
  </si>
  <si>
    <t>ORGANİK TARIM 1</t>
  </si>
  <si>
    <t>ORGANİK TARIM 2</t>
  </si>
  <si>
    <t>BİLGİSAYAR 1</t>
  </si>
  <si>
    <t>BİLGİSAYAR 2</t>
  </si>
  <si>
    <t>SOSYAL BİLGİLER ÖĞRETMENLİĞİ 2</t>
  </si>
  <si>
    <t>PROF. DR.</t>
  </si>
  <si>
    <t>YUSUF YILDIZ</t>
  </si>
  <si>
    <t>YY</t>
  </si>
  <si>
    <t>Sulama</t>
  </si>
  <si>
    <t>Tarla Bitkileri</t>
  </si>
  <si>
    <t>Budama</t>
  </si>
  <si>
    <t>Bilgisayar Donanımı</t>
  </si>
  <si>
    <t>Gıda Temel İşlemler-I</t>
  </si>
  <si>
    <t>Hijyen ve Sanitasyon</t>
  </si>
  <si>
    <t>ÖZY</t>
  </si>
  <si>
    <t>AE</t>
  </si>
  <si>
    <t>ABDULLAH ELİNDAĞ</t>
  </si>
  <si>
    <t>ÖZGÜL YALÇIN</t>
  </si>
  <si>
    <t>HOCA OFİSİ</t>
  </si>
  <si>
    <t>BAHÇE</t>
  </si>
  <si>
    <t>KONFERANS SAL.</t>
  </si>
  <si>
    <t>KK</t>
  </si>
  <si>
    <t>KÜBRA KARAYILAN</t>
  </si>
  <si>
    <t>KTÖ</t>
  </si>
  <si>
    <t>ŞÖ</t>
  </si>
  <si>
    <t>FY</t>
  </si>
  <si>
    <t>ŞERİF ÖZLÜ</t>
  </si>
  <si>
    <t>KEVSER TUBA ÖZKARA</t>
  </si>
  <si>
    <t>FATMA YEŞİL</t>
  </si>
  <si>
    <t>ÇAĞRI HİZMETLERİ 1</t>
  </si>
  <si>
    <t>ÇAĞRI HİZMETLERİ 2</t>
  </si>
  <si>
    <t>Genel Muhasebe-I</t>
  </si>
  <si>
    <t>Mikro Ekonomi</t>
  </si>
  <si>
    <t>Mesleki Matematik</t>
  </si>
  <si>
    <t>Genel İşletme</t>
  </si>
  <si>
    <t>Temel Hukuk</t>
  </si>
  <si>
    <t>Dış Ticaret İşlemleri</t>
  </si>
  <si>
    <t>Çevre Koruma</t>
  </si>
  <si>
    <t>Maliyet Muhasebesi</t>
  </si>
  <si>
    <t>Şirketler Muhasebesi</t>
  </si>
  <si>
    <t>Paket Programlar-I</t>
  </si>
  <si>
    <t>Finansal Yönetim</t>
  </si>
  <si>
    <t>Girişimcilik</t>
  </si>
  <si>
    <t>Mesleki Yabancı Dil-I</t>
  </si>
  <si>
    <t>Pazarlama İlkeleri</t>
  </si>
  <si>
    <t>Üretim Yönetimi</t>
  </si>
  <si>
    <t>Mesleki Yabancı Dil 1</t>
  </si>
  <si>
    <t>Genel Muhasebe</t>
  </si>
  <si>
    <t>Dış Ticaret İşlemleri-I</t>
  </si>
  <si>
    <t>İletişim</t>
  </si>
  <si>
    <t>Uluslararası İktisat-I</t>
  </si>
  <si>
    <t>Uluslararası Pazarlama</t>
  </si>
  <si>
    <t>Klavye Teknikleri-I</t>
  </si>
  <si>
    <t>Yönetici Asistanlığı</t>
  </si>
  <si>
    <t>Protokol ve Davranış Kuralları</t>
  </si>
  <si>
    <t>Ticari Matematik-I</t>
  </si>
  <si>
    <t>Ofis Yazılımları-I</t>
  </si>
  <si>
    <t>Etkili ve Güzel Konuşma</t>
  </si>
  <si>
    <t>Halkla İlişkiler</t>
  </si>
  <si>
    <t>Sektörel Uygulamalar-I</t>
  </si>
  <si>
    <t>Bilgi Yönetimi</t>
  </si>
  <si>
    <t>Bankacılığa Giriş</t>
  </si>
  <si>
    <t>Elektronik Bankacılık</t>
  </si>
  <si>
    <t>Banka İşlemleri-I</t>
  </si>
  <si>
    <t>Sigorta İşlemleri-I</t>
  </si>
  <si>
    <t>Banka Muhasebesi</t>
  </si>
  <si>
    <t>Kimya</t>
  </si>
  <si>
    <t>Gıda Kimyası</t>
  </si>
  <si>
    <t>Laboratuvar Teknikleri-I</t>
  </si>
  <si>
    <t>Matematik</t>
  </si>
  <si>
    <t>Mesleki İngilizce</t>
  </si>
  <si>
    <t>Gıda Katkı Maddeleri</t>
  </si>
  <si>
    <t>Tıbbî Aromatik Bitkiler</t>
  </si>
  <si>
    <t>Et ve Et Ürünleri Teknolojisi</t>
  </si>
  <si>
    <t>Meyve ve Sebze Teknolojisi</t>
  </si>
  <si>
    <t>Tarımsal Ekoloji</t>
  </si>
  <si>
    <t>Botanik</t>
  </si>
  <si>
    <t>Zooloji</t>
  </si>
  <si>
    <t>Organik Meyve Yetiştiriciliği</t>
  </si>
  <si>
    <t>Grafik ve Animasyon-I</t>
  </si>
  <si>
    <t>Veri Tabanı-I</t>
  </si>
  <si>
    <t>Ağ Temelleri</t>
  </si>
  <si>
    <t>Görsel Programlama-II</t>
  </si>
  <si>
    <t>İnternet Programcılığı-I</t>
  </si>
  <si>
    <t>Nesne Tabanlı Programlama-I</t>
  </si>
  <si>
    <t>Çağrı Merkezi Yönetimi-I</t>
  </si>
  <si>
    <t>Ofis Programları-I</t>
  </si>
  <si>
    <t>Genel Ekonomi</t>
  </si>
  <si>
    <t>Etkili ve Güzel Konuşma-I</t>
  </si>
  <si>
    <t>Telefonda İletişim Becerileri</t>
  </si>
  <si>
    <t>İkna ve İkna Psikolojisi</t>
  </si>
  <si>
    <t>Çağrı Merkezi Uygulamaları-I</t>
  </si>
  <si>
    <t>Sabun Teknolojisi</t>
  </si>
  <si>
    <t>KİMYA LAB.</t>
  </si>
  <si>
    <t>İBRAHİM HALİL KARAKAN</t>
  </si>
  <si>
    <t>İHK</t>
  </si>
  <si>
    <t>Sağlıklı Yaşam ve Spor</t>
  </si>
  <si>
    <t>Toplumsal Duyarlılık Projesi-I*</t>
  </si>
  <si>
    <t>Hayat Sigortası ve Bireysel Emeklilik</t>
  </si>
  <si>
    <t xml:space="preserve">Mesleki Yazışma Teknikleri </t>
  </si>
  <si>
    <t>Müşteri İlişkileri Yönetimi</t>
  </si>
  <si>
    <t>Genel ve Meslekî Etik*</t>
  </si>
  <si>
    <t>İş Sağlığı ve İşGüvenliği</t>
  </si>
  <si>
    <t>Zeytinyağı ve Sofralık Zeytin Teknolojisi</t>
  </si>
  <si>
    <t>Genel ve Mesleki Etik*</t>
  </si>
  <si>
    <t>Organik Tarımın Genel İlkeleri</t>
  </si>
  <si>
    <t>Toprak Bilgisi ve Toprak Verimliliği</t>
  </si>
  <si>
    <t>Organik Tarımda Zararlılar ve Mücadele</t>
  </si>
  <si>
    <t>Bitki Çoğaltma ve Yetiştirme Teknikleri</t>
  </si>
  <si>
    <t>Algoritma ve Programlamaya Giriş</t>
  </si>
  <si>
    <t>Sunu Teknikleri</t>
  </si>
  <si>
    <t>Mesleki Yabancı Dil</t>
  </si>
  <si>
    <t>Yazılım Kurulumu ve Yönetimi</t>
  </si>
  <si>
    <t>İşletme Yönetimi</t>
  </si>
  <si>
    <t>Çağrı Merkezi Satış Teknikleri-I</t>
  </si>
  <si>
    <t>OK</t>
  </si>
  <si>
    <t>CÇ</t>
  </si>
  <si>
    <t>BÜRO YÖNETİMİ 2</t>
  </si>
  <si>
    <t>PGA</t>
  </si>
  <si>
    <t>Yabancı Dil Uygulamaları</t>
  </si>
  <si>
    <t>Donmuş Besin Teknolojisi</t>
  </si>
  <si>
    <t>Ekmek Teknolojisi</t>
  </si>
  <si>
    <t>Mesleki Yabancı Dil I</t>
  </si>
  <si>
    <t>ARGE Yönetimi</t>
  </si>
  <si>
    <t>ORHAN KAPLAN</t>
  </si>
  <si>
    <t>CAFER ÇARKIT</t>
  </si>
  <si>
    <t>PINAR GÜMÜŞ AKAR</t>
  </si>
  <si>
    <t>YUSUF AYDIN</t>
  </si>
  <si>
    <t>YA</t>
  </si>
  <si>
    <t>MP</t>
  </si>
  <si>
    <t>EÖ</t>
  </si>
  <si>
    <t>ERGİN ÖZGÜR</t>
  </si>
  <si>
    <t xml:space="preserve"> </t>
  </si>
  <si>
    <t xml:space="preserve"> 12:00</t>
  </si>
  <si>
    <t>İKİNCİ ÖĞRETİM</t>
  </si>
  <si>
    <t>İŞL2</t>
  </si>
  <si>
    <t>BANKA 2</t>
  </si>
  <si>
    <t>MEHMET PEKMEZCİ</t>
  </si>
  <si>
    <t>ÖĞR. GÖR. MEHMET PEKMEZCİ</t>
  </si>
  <si>
    <t>DIŞ TİC. 2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</si>
</sst>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6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Arial Tur"/>
      <family val="0"/>
    </font>
    <font>
      <sz val="10"/>
      <color indexed="10"/>
      <name val="Arial Tur"/>
      <family val="0"/>
    </font>
    <font>
      <sz val="10"/>
      <name val="Times New Roman"/>
      <family val="1"/>
    </font>
    <font>
      <sz val="8"/>
      <name val="Arial Tur"/>
      <family val="0"/>
    </font>
    <font>
      <b/>
      <sz val="8"/>
      <name val="Arial Tur"/>
      <family val="0"/>
    </font>
    <font>
      <b/>
      <sz val="6"/>
      <name val="Arial Tur"/>
      <family val="0"/>
    </font>
    <font>
      <b/>
      <i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2" borderId="12" xfId="0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0" fontId="1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20" fontId="1" fillId="0" borderId="10" xfId="0" applyNumberFormat="1" applyFont="1" applyBorder="1" applyAlignment="1" applyProtection="1">
      <alignment horizontal="center" vertical="center"/>
      <protection locked="0"/>
    </xf>
    <xf numFmtId="20" fontId="1" fillId="0" borderId="12" xfId="0" applyNumberFormat="1" applyFont="1" applyBorder="1" applyAlignment="1" applyProtection="1">
      <alignment horizontal="center" vertical="center"/>
      <protection locked="0"/>
    </xf>
    <xf numFmtId="20" fontId="1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26"/>
  <sheetViews>
    <sheetView zoomScaleSheetLayoutView="85" zoomScalePageLayoutView="0" workbookViewId="0" topLeftCell="A1">
      <selection activeCell="F26" sqref="F26"/>
    </sheetView>
  </sheetViews>
  <sheetFormatPr defaultColWidth="9.00390625" defaultRowHeight="12.75"/>
  <cols>
    <col min="1" max="1" width="14.375" style="0" bestFit="1" customWidth="1"/>
    <col min="2" max="2" width="25.25390625" style="0" bestFit="1" customWidth="1"/>
    <col min="3" max="3" width="36.25390625" style="0" bestFit="1" customWidth="1"/>
    <col min="4" max="4" width="5.125" style="0" bestFit="1" customWidth="1"/>
    <col min="6" max="6" width="14.375" style="0" bestFit="1" customWidth="1"/>
    <col min="8" max="8" width="17.625" style="0" bestFit="1" customWidth="1"/>
  </cols>
  <sheetData>
    <row r="1" spans="1:8" ht="12.75">
      <c r="A1" t="s">
        <v>12</v>
      </c>
      <c r="B1" t="s">
        <v>177</v>
      </c>
      <c r="C1" t="str">
        <f aca="true" t="shared" si="0" ref="C1:C26">CONCATENATE(A1," ",B1)</f>
        <v>YRD. DOÇ. DR. CAFER ÇARKIT</v>
      </c>
      <c r="D1" t="s">
        <v>168</v>
      </c>
      <c r="F1" s="19" t="s">
        <v>40</v>
      </c>
      <c r="H1" s="19" t="s">
        <v>41</v>
      </c>
    </row>
    <row r="2" spans="1:8" ht="12.75">
      <c r="A2" t="s">
        <v>11</v>
      </c>
      <c r="B2" t="s">
        <v>14</v>
      </c>
      <c r="C2" t="str">
        <f t="shared" si="0"/>
        <v>ÖĞR. GÖR. MUSTAFA ÖZEL</v>
      </c>
      <c r="D2" t="s">
        <v>5</v>
      </c>
      <c r="F2" t="s">
        <v>10</v>
      </c>
      <c r="H2" s="20">
        <v>101</v>
      </c>
    </row>
    <row r="3" spans="1:8" ht="12.75">
      <c r="A3" t="s">
        <v>11</v>
      </c>
      <c r="B3" t="s">
        <v>17</v>
      </c>
      <c r="C3" t="str">
        <f t="shared" si="0"/>
        <v>ÖĞR. GÖR. ÖZKAN GÖKÇEK</v>
      </c>
      <c r="D3" t="s">
        <v>7</v>
      </c>
      <c r="F3" t="s">
        <v>9</v>
      </c>
      <c r="H3">
        <v>201</v>
      </c>
    </row>
    <row r="4" spans="1:8" ht="12.75">
      <c r="A4" t="s">
        <v>11</v>
      </c>
      <c r="B4" t="s">
        <v>16</v>
      </c>
      <c r="C4" t="str">
        <f t="shared" si="0"/>
        <v>ÖĞR. GÖR. VELİDDİN ÇİFTÇİ</v>
      </c>
      <c r="D4" t="s">
        <v>6</v>
      </c>
      <c r="F4" t="s">
        <v>11</v>
      </c>
      <c r="H4">
        <v>202</v>
      </c>
    </row>
    <row r="5" spans="1:8" ht="12.75">
      <c r="A5" t="s">
        <v>11</v>
      </c>
      <c r="B5" t="s">
        <v>15</v>
      </c>
      <c r="C5" t="str">
        <f t="shared" si="0"/>
        <v>ÖĞR. GÖR. SERDAR TÜRKER</v>
      </c>
      <c r="D5" t="s">
        <v>8</v>
      </c>
      <c r="F5" t="s">
        <v>12</v>
      </c>
      <c r="H5">
        <v>203</v>
      </c>
    </row>
    <row r="6" spans="1:8" ht="12.75">
      <c r="A6" t="s">
        <v>11</v>
      </c>
      <c r="B6" t="s">
        <v>18</v>
      </c>
      <c r="C6" t="str">
        <f t="shared" si="0"/>
        <v>ÖĞR. GÖR. NAFİYE NUR MEŞE</v>
      </c>
      <c r="D6" t="s">
        <v>36</v>
      </c>
      <c r="F6" t="s">
        <v>13</v>
      </c>
      <c r="H6">
        <v>205</v>
      </c>
    </row>
    <row r="7" spans="1:8" ht="12.75">
      <c r="A7" t="s">
        <v>11</v>
      </c>
      <c r="B7" t="s">
        <v>19</v>
      </c>
      <c r="C7" t="str">
        <f t="shared" si="0"/>
        <v>ÖĞR. GÖR. BURAK BÜYÜKOĞLU</v>
      </c>
      <c r="D7" t="s">
        <v>21</v>
      </c>
      <c r="F7" t="s">
        <v>57</v>
      </c>
      <c r="H7">
        <v>206</v>
      </c>
    </row>
    <row r="8" spans="1:8" ht="12.75">
      <c r="A8" t="s">
        <v>11</v>
      </c>
      <c r="B8" t="s">
        <v>20</v>
      </c>
      <c r="C8" t="str">
        <f t="shared" si="0"/>
        <v>ÖĞR. GÖR. OĞUZ BALCI</v>
      </c>
      <c r="D8" t="s">
        <v>22</v>
      </c>
      <c r="H8">
        <v>301</v>
      </c>
    </row>
    <row r="9" spans="1:8" ht="12.75">
      <c r="A9" t="s">
        <v>11</v>
      </c>
      <c r="B9" t="s">
        <v>34</v>
      </c>
      <c r="C9" t="str">
        <f t="shared" si="0"/>
        <v>ÖĞR. GÖR. ÖZGE AKDOĞAN</v>
      </c>
      <c r="D9" t="s">
        <v>29</v>
      </c>
      <c r="H9">
        <v>302</v>
      </c>
    </row>
    <row r="10" spans="1:9" ht="12.75">
      <c r="A10" t="s">
        <v>11</v>
      </c>
      <c r="B10" t="s">
        <v>33</v>
      </c>
      <c r="C10" t="str">
        <f>CONCATENATE(A10," ",B10)</f>
        <v>ÖĞR. GÖR. RIDVAN ŞİRİN</v>
      </c>
      <c r="D10" t="s">
        <v>31</v>
      </c>
      <c r="H10">
        <v>204</v>
      </c>
      <c r="I10" s="2"/>
    </row>
    <row r="11" spans="1:8" ht="12.75">
      <c r="A11" t="s">
        <v>11</v>
      </c>
      <c r="B11" t="s">
        <v>35</v>
      </c>
      <c r="C11" t="str">
        <f t="shared" si="0"/>
        <v>ÖĞR. GÖR. ÖMER YILMAZ</v>
      </c>
      <c r="D11" t="s">
        <v>30</v>
      </c>
      <c r="H11">
        <v>304</v>
      </c>
    </row>
    <row r="12" spans="1:8" ht="12.75">
      <c r="A12" t="s">
        <v>11</v>
      </c>
      <c r="B12" t="s">
        <v>32</v>
      </c>
      <c r="C12" t="str">
        <f t="shared" si="0"/>
        <v>ÖĞR. GÖR. GÜN ABDURRAHMAN AKIN</v>
      </c>
      <c r="D12" t="s">
        <v>28</v>
      </c>
      <c r="H12">
        <v>305</v>
      </c>
    </row>
    <row r="13" spans="1:8" ht="12.75">
      <c r="A13" t="s">
        <v>11</v>
      </c>
      <c r="B13" t="s">
        <v>25</v>
      </c>
      <c r="C13" t="str">
        <f t="shared" si="0"/>
        <v>ÖĞR. GÖR. ALİ ÇAPAN</v>
      </c>
      <c r="D13" t="s">
        <v>26</v>
      </c>
      <c r="H13">
        <v>306</v>
      </c>
    </row>
    <row r="14" spans="1:8" ht="12.75">
      <c r="A14" t="s">
        <v>12</v>
      </c>
      <c r="B14" t="s">
        <v>78</v>
      </c>
      <c r="C14" t="str">
        <f t="shared" si="0"/>
        <v>YRD. DOÇ. DR. ŞERİF ÖZLÜ</v>
      </c>
      <c r="D14" t="s">
        <v>76</v>
      </c>
      <c r="H14">
        <v>307</v>
      </c>
    </row>
    <row r="15" spans="1:8" ht="12.75">
      <c r="A15" t="s">
        <v>11</v>
      </c>
      <c r="B15" t="s">
        <v>58</v>
      </c>
      <c r="C15" t="str">
        <f t="shared" si="0"/>
        <v>ÖĞR. GÖR. YUSUF YILDIZ</v>
      </c>
      <c r="D15" t="s">
        <v>59</v>
      </c>
      <c r="H15" t="s">
        <v>38</v>
      </c>
    </row>
    <row r="16" spans="1:8" ht="12.75">
      <c r="A16" t="s">
        <v>11</v>
      </c>
      <c r="B16" t="s">
        <v>68</v>
      </c>
      <c r="C16" t="str">
        <f t="shared" si="0"/>
        <v>ÖĞR. GÖR. ABDULLAH ELİNDAĞ</v>
      </c>
      <c r="D16" t="s">
        <v>67</v>
      </c>
      <c r="H16" t="s">
        <v>37</v>
      </c>
    </row>
    <row r="17" spans="1:8" ht="12.75">
      <c r="A17" t="s">
        <v>11</v>
      </c>
      <c r="B17" t="s">
        <v>69</v>
      </c>
      <c r="C17" t="str">
        <f t="shared" si="0"/>
        <v>ÖĞR. GÖR. ÖZGÜL YALÇIN</v>
      </c>
      <c r="D17" t="s">
        <v>66</v>
      </c>
      <c r="H17" t="s">
        <v>71</v>
      </c>
    </row>
    <row r="18" spans="1:8" ht="12.75">
      <c r="A18" t="s">
        <v>11</v>
      </c>
      <c r="B18" t="s">
        <v>176</v>
      </c>
      <c r="C18" t="str">
        <f t="shared" si="0"/>
        <v>ÖĞR. GÖR. ORHAN KAPLAN</v>
      </c>
      <c r="D18" t="s">
        <v>167</v>
      </c>
      <c r="H18" t="s">
        <v>39</v>
      </c>
    </row>
    <row r="19" spans="1:8" ht="12.75">
      <c r="A19" t="s">
        <v>11</v>
      </c>
      <c r="B19" t="s">
        <v>79</v>
      </c>
      <c r="C19" t="str">
        <f t="shared" si="0"/>
        <v>ÖĞR. GÖR. KEVSER TUBA ÖZKARA</v>
      </c>
      <c r="D19" t="s">
        <v>75</v>
      </c>
      <c r="H19" s="44" t="s">
        <v>72</v>
      </c>
    </row>
    <row r="20" spans="1:8" ht="12.75">
      <c r="A20" t="s">
        <v>11</v>
      </c>
      <c r="B20" t="s">
        <v>74</v>
      </c>
      <c r="C20" t="str">
        <f t="shared" si="0"/>
        <v>ÖĞR. GÖR. KÜBRA KARAYILAN</v>
      </c>
      <c r="D20" t="s">
        <v>73</v>
      </c>
      <c r="H20" t="s">
        <v>70</v>
      </c>
    </row>
    <row r="21" spans="1:8" ht="12.75">
      <c r="A21" t="s">
        <v>11</v>
      </c>
      <c r="B21" t="s">
        <v>80</v>
      </c>
      <c r="C21" t="str">
        <f t="shared" si="0"/>
        <v>ÖĞR. GÖR. FATMA YEŞİL</v>
      </c>
      <c r="D21" t="s">
        <v>77</v>
      </c>
      <c r="H21" t="s">
        <v>145</v>
      </c>
    </row>
    <row r="22" spans="1:4" ht="12.75">
      <c r="A22" t="s">
        <v>11</v>
      </c>
      <c r="B22" t="s">
        <v>146</v>
      </c>
      <c r="C22" t="str">
        <f t="shared" si="0"/>
        <v>ÖĞR. GÖR. İBRAHİM HALİL KARAKAN</v>
      </c>
      <c r="D22" t="s">
        <v>147</v>
      </c>
    </row>
    <row r="23" spans="1:4" ht="12.75">
      <c r="A23" t="s">
        <v>11</v>
      </c>
      <c r="B23" t="s">
        <v>178</v>
      </c>
      <c r="C23" t="str">
        <f t="shared" si="0"/>
        <v>ÖĞR. GÖR. PINAR GÜMÜŞ AKAR</v>
      </c>
      <c r="D23" t="s">
        <v>170</v>
      </c>
    </row>
    <row r="24" spans="1:4" ht="12.75">
      <c r="A24" t="s">
        <v>12</v>
      </c>
      <c r="B24" t="s">
        <v>179</v>
      </c>
      <c r="C24" t="str">
        <f t="shared" si="0"/>
        <v>YRD. DOÇ. DR. YUSUF AYDIN</v>
      </c>
      <c r="D24" t="s">
        <v>180</v>
      </c>
    </row>
    <row r="25" spans="1:4" ht="12.75">
      <c r="A25" t="s">
        <v>11</v>
      </c>
      <c r="B25" t="s">
        <v>183</v>
      </c>
      <c r="C25" t="str">
        <f t="shared" si="0"/>
        <v>ÖĞR. GÖR. ERGİN ÖZGÜR</v>
      </c>
      <c r="D25" t="s">
        <v>182</v>
      </c>
    </row>
    <row r="26" spans="1:4" ht="12.75">
      <c r="A26" t="s">
        <v>11</v>
      </c>
      <c r="B26" t="s">
        <v>189</v>
      </c>
      <c r="C26" t="str">
        <f t="shared" si="0"/>
        <v>ÖĞR. GÖR. MEHMET PEKMEZCİ</v>
      </c>
      <c r="D26" t="s">
        <v>181</v>
      </c>
    </row>
  </sheetData>
  <sheetProtection/>
  <dataValidations count="2">
    <dataValidation type="list" allowBlank="1" showInputMessage="1" showErrorMessage="1" sqref="A11:A13 A22:A23 A25:A26">
      <formula1>$F$2:$F$7</formula1>
    </dataValidation>
    <dataValidation type="list" allowBlank="1" showInputMessage="1" showErrorMessage="1" sqref="A1:A10 A14:A21 A24">
      <formula1>$F$1:$F$6</formula1>
    </dataValidation>
  </dataValidations>
  <printOptions/>
  <pageMargins left="0.75" right="0.75" top="0.66" bottom="0.71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>
    <pageSetUpPr fitToPage="1"/>
  </sheetPr>
  <dimension ref="A1:M52"/>
  <sheetViews>
    <sheetView view="pageBreakPreview" zoomScale="70" zoomScaleNormal="80" zoomScaleSheetLayoutView="70" zoomScalePageLayoutView="0" workbookViewId="0" topLeftCell="A2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169</v>
      </c>
      <c r="B1" s="65"/>
      <c r="C1" s="65"/>
      <c r="D1" s="65"/>
      <c r="E1" s="65"/>
      <c r="F1" s="66"/>
      <c r="H1" s="22"/>
      <c r="I1" s="46" t="s">
        <v>151</v>
      </c>
      <c r="J1" s="47" t="s">
        <v>67</v>
      </c>
      <c r="K1" s="47"/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109</v>
      </c>
      <c r="J2" s="47" t="s">
        <v>182</v>
      </c>
      <c r="K2" s="47"/>
      <c r="L2" s="21">
        <f>İŞLEM!H3</f>
        <v>201</v>
      </c>
      <c r="M2" s="21">
        <f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4" t="s">
        <v>111</v>
      </c>
      <c r="F3" s="25" t="s">
        <v>94</v>
      </c>
      <c r="H3" s="22"/>
      <c r="I3" s="46" t="s">
        <v>95</v>
      </c>
      <c r="J3" s="47" t="s">
        <v>36</v>
      </c>
      <c r="K3" s="47"/>
      <c r="L3" s="21">
        <f>İŞLEM!H4</f>
        <v>202</v>
      </c>
      <c r="M3" s="21">
        <f>L3</f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 t="str">
        <f>IF(E3&lt;&gt;"",VLOOKUP(E3,I1:J14,2,FALSE),"")</f>
        <v>AE</v>
      </c>
      <c r="F4" s="36" t="str">
        <f>IF(F3&lt;&gt;"",VLOOKUP(F3,I1:J14,2,FALSE),"")</f>
        <v>EÖ</v>
      </c>
      <c r="H4" s="22"/>
      <c r="I4" s="46" t="s">
        <v>87</v>
      </c>
      <c r="J4" s="47" t="s">
        <v>59</v>
      </c>
      <c r="K4" s="47"/>
      <c r="L4" s="21">
        <f>İŞLEM!H5</f>
        <v>203</v>
      </c>
      <c r="M4" s="21">
        <f>L4</f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110</v>
      </c>
      <c r="J5" s="47" t="s">
        <v>77</v>
      </c>
      <c r="K5" s="47"/>
      <c r="L5" s="21">
        <f>İŞLEM!H6</f>
        <v>205</v>
      </c>
      <c r="M5" s="21">
        <f aca="true" t="shared" si="0" ref="M5:M20">L5</f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4" t="s">
        <v>111</v>
      </c>
      <c r="F6" s="25"/>
      <c r="H6" s="22"/>
      <c r="I6" s="46" t="s">
        <v>111</v>
      </c>
      <c r="J6" s="47" t="s">
        <v>67</v>
      </c>
      <c r="K6" s="47"/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 t="str">
        <f>IF(E6&lt;&gt;"",VLOOKUP(E6,I1:J14,2,FALSE),"")</f>
        <v>AE</v>
      </c>
      <c r="F7" s="36">
        <f>IF(F6&lt;&gt;"",VLOOKUP(F6,I1:J14,2,FALSE),"")</f>
      </c>
      <c r="H7" s="22"/>
      <c r="I7" s="46" t="s">
        <v>94</v>
      </c>
      <c r="J7" s="47" t="s">
        <v>182</v>
      </c>
      <c r="K7" s="47"/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152</v>
      </c>
      <c r="J8" s="47" t="s">
        <v>77</v>
      </c>
      <c r="K8" s="47"/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5"/>
      <c r="D9" s="25" t="s">
        <v>110</v>
      </c>
      <c r="E9" s="24" t="s">
        <v>151</v>
      </c>
      <c r="F9" s="24"/>
      <c r="H9" s="22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 t="str">
        <f>IF(D9&lt;&gt;"",VLOOKUP(D9,I1:J14,2,FALSE),"")</f>
        <v>FY</v>
      </c>
      <c r="E10" s="36" t="str">
        <f>IF(E9&lt;&gt;"",VLOOKUP(E9,I1:J14,2,FALSE),"")</f>
        <v>AE</v>
      </c>
      <c r="F10" s="36">
        <f>IF(F9&lt;&gt;"",VLOOKUP(F9,I1:J14,2,FALSE),"")</f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45"/>
      <c r="D12" s="45" t="s">
        <v>152</v>
      </c>
      <c r="E12" s="24" t="s">
        <v>151</v>
      </c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 t="str">
        <f>IF(D12&lt;&gt;"",VLOOKUP(D12,I1:J14,2,FALSE),"")</f>
        <v>FY</v>
      </c>
      <c r="E13" s="36" t="str">
        <f>IF(E12&lt;&gt;"",VLOOKUP(E12,I1:J14,2,FALSE),"")</f>
        <v>AE</v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5" t="s">
        <v>109</v>
      </c>
      <c r="E18" s="24" t="s">
        <v>87</v>
      </c>
      <c r="F18" s="25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 t="str">
        <f>IF(D18&lt;&gt;"",VLOOKUP(D18,I1:J14,2,FALSE),"")</f>
        <v>EÖ</v>
      </c>
      <c r="E19" s="36" t="str">
        <f>IF(E18&lt;&gt;"",VLOOKUP(E18,I1:J14,2,FALSE),"")</f>
        <v>YY</v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45" t="s">
        <v>109</v>
      </c>
      <c r="E21" s="24"/>
      <c r="F21" s="45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EÖ</v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 t="s">
        <v>95</v>
      </c>
      <c r="F24" s="45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 t="str">
        <f>IF(E24&lt;&gt;"",VLOOKUP(E24,I1:J14,2,FALSE),"")</f>
        <v>NNM</v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45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BÜRO YÖNETİMİ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47:A49"/>
    <mergeCell ref="A44:A46"/>
    <mergeCell ref="A50:F50"/>
    <mergeCell ref="A51:F51"/>
    <mergeCell ref="A35:A37"/>
    <mergeCell ref="A1:F1"/>
    <mergeCell ref="A3:A5"/>
    <mergeCell ref="A6:A8"/>
    <mergeCell ref="A15:A17"/>
    <mergeCell ref="A9:A11"/>
    <mergeCell ref="A18:A20"/>
    <mergeCell ref="B30:F31"/>
    <mergeCell ref="A30:A31"/>
    <mergeCell ref="A41:A43"/>
    <mergeCell ref="A38:A40"/>
    <mergeCell ref="A12:A14"/>
    <mergeCell ref="A27:A29"/>
    <mergeCell ref="A32:A34"/>
    <mergeCell ref="A21:A23"/>
    <mergeCell ref="A24:A26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45" right="0.23" top="0.54" bottom="0.76" header="0.5" footer="0.5"/>
  <pageSetup fitToHeight="1" fitToWidth="1" horizontalDpi="600" verticalDpi="600" orientation="portrait" paperSize="9" scale="6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28">
    <pageSetUpPr fitToPage="1"/>
  </sheetPr>
  <dimension ref="A1:M52"/>
  <sheetViews>
    <sheetView view="pageBreakPreview" zoomScale="75" zoomScaleNormal="85" zoomScaleSheetLayoutView="75" zoomScalePageLayoutView="0" workbookViewId="0" topLeftCell="A1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48</v>
      </c>
      <c r="B1" s="65"/>
      <c r="C1" s="65"/>
      <c r="D1" s="65"/>
      <c r="E1" s="65"/>
      <c r="F1" s="66"/>
      <c r="H1" s="22"/>
      <c r="I1" s="46" t="s">
        <v>148</v>
      </c>
      <c r="J1" s="47" t="s">
        <v>76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149</v>
      </c>
      <c r="J2" s="47" t="s">
        <v>76</v>
      </c>
      <c r="L2" s="21">
        <f>İŞLEM!H3</f>
        <v>201</v>
      </c>
      <c r="M2" s="21">
        <f aca="true" t="shared" si="0" ref="M2:M19">L2</f>
        <v>201</v>
      </c>
    </row>
    <row r="3" spans="1:13" s="21" customFormat="1" ht="21.75" customHeight="1">
      <c r="A3" s="63">
        <v>0.375</v>
      </c>
      <c r="B3" s="24" t="s">
        <v>83</v>
      </c>
      <c r="C3" s="24"/>
      <c r="D3" s="24" t="s">
        <v>113</v>
      </c>
      <c r="E3" s="24" t="s">
        <v>85</v>
      </c>
      <c r="F3" s="24"/>
      <c r="I3" s="46" t="s">
        <v>83</v>
      </c>
      <c r="J3" s="47" t="s">
        <v>66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 t="str">
        <f>IF(B3&lt;&gt;"",VLOOKUP(B3,I1:J14,2,FALSE),"")</f>
        <v>ÖZY</v>
      </c>
      <c r="C4" s="36">
        <f>IF(C3&lt;&gt;"",VLOOKUP(C3,I1:J14,2,FALSE),"")</f>
      </c>
      <c r="D4" s="36" t="str">
        <f>IF(D3&lt;&gt;"",VLOOKUP(D3,I1:J14,2,FALSE),"")</f>
        <v>KK</v>
      </c>
      <c r="E4" s="36" t="str">
        <f>IF(E3&lt;&gt;"",VLOOKUP(E3,I1:J14,2,FALSE),"")</f>
        <v>OK</v>
      </c>
      <c r="F4" s="36">
        <f>IF(F3&lt;&gt;"",VLOOKUP(F3,I1:J14,2,FALSE),"")</f>
      </c>
      <c r="I4" s="46" t="s">
        <v>84</v>
      </c>
      <c r="J4" s="47" t="s">
        <v>30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I5" s="46" t="s">
        <v>85</v>
      </c>
      <c r="J5" s="47" t="s">
        <v>167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 t="s">
        <v>83</v>
      </c>
      <c r="C6" s="24" t="s">
        <v>150</v>
      </c>
      <c r="D6" s="24" t="s">
        <v>113</v>
      </c>
      <c r="E6" s="24" t="s">
        <v>85</v>
      </c>
      <c r="F6" s="24"/>
      <c r="I6" s="46" t="s">
        <v>113</v>
      </c>
      <c r="J6" s="47" t="s">
        <v>73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 t="str">
        <f>IF(B6&lt;&gt;"",VLOOKUP(B6,I1:J14,2,FALSE),"")</f>
        <v>ÖZY</v>
      </c>
      <c r="C7" s="36" t="str">
        <f>IF(C6&lt;&gt;"",VLOOKUP(C6,I1:J14,2,FALSE),"")</f>
        <v>ÖZY</v>
      </c>
      <c r="D7" s="36" t="str">
        <f>IF(D6&lt;&gt;"",VLOOKUP(D6,I1:J14,2,FALSE),"")</f>
        <v>KK</v>
      </c>
      <c r="E7" s="36" t="str">
        <f>IF(E6&lt;&gt;"",VLOOKUP(E6,I1:J14,2,FALSE),"")</f>
        <v>OK</v>
      </c>
      <c r="F7" s="36">
        <f>IF(F6&lt;&gt;"",VLOOKUP(F6,I1:J14,2,FALSE),"")</f>
      </c>
      <c r="I7" s="46" t="s">
        <v>114</v>
      </c>
      <c r="J7" s="47" t="s">
        <v>73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I8" s="46" t="s">
        <v>150</v>
      </c>
      <c r="J8" s="47" t="s">
        <v>66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 t="s">
        <v>84</v>
      </c>
      <c r="C9" s="24" t="s">
        <v>148</v>
      </c>
      <c r="D9" s="24" t="s">
        <v>114</v>
      </c>
      <c r="E9" s="24"/>
      <c r="F9" s="24"/>
      <c r="H9" s="22"/>
      <c r="I9" s="46" t="s">
        <v>89</v>
      </c>
      <c r="J9" s="47" t="s">
        <v>76</v>
      </c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 t="str">
        <f>IF(B9&lt;&gt;"",VLOOKUP(B9,I1:J14,2,FALSE),"")</f>
        <v>ÖY</v>
      </c>
      <c r="C10" s="36" t="str">
        <f>IF(C9&lt;&gt;"",VLOOKUP(C9,I1:J14,2,FALSE),"")</f>
        <v>ŞÖ</v>
      </c>
      <c r="D10" s="36" t="str">
        <f>IF(D9&lt;&gt;"",VLOOKUP(D9,I1:J14,2,FALSE),"")</f>
        <v>KK</v>
      </c>
      <c r="E10" s="36">
        <f>IF(E9&lt;&gt;"",VLOOKUP(E9,I1:J14,2,FALSE),"")</f>
      </c>
      <c r="F10" s="36">
        <f>IF(F9&lt;&gt;"",VLOOKUP(F9,I1:J14,2,FALSE),"")</f>
      </c>
      <c r="H10" s="22"/>
      <c r="I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I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 t="s">
        <v>84</v>
      </c>
      <c r="C12" s="24" t="s">
        <v>89</v>
      </c>
      <c r="D12" s="24"/>
      <c r="E12" s="24"/>
      <c r="F12" s="24"/>
      <c r="I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 t="str">
        <f>IF(B12&lt;&gt;"",VLOOKUP(B12,I1:J14,2,FALSE),"")</f>
        <v>ÖY</v>
      </c>
      <c r="C13" s="36" t="str">
        <f>IF(C12&lt;&gt;"",VLOOKUP(C12,I1:J14,2,FALSE),"")</f>
        <v>ŞÖ</v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I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I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4"/>
      <c r="E18" s="24"/>
      <c r="F18" s="24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L19" s="21" t="str">
        <f>İŞLEM!H20</f>
        <v>HOCA OFİSİ</v>
      </c>
      <c r="M19" s="21" t="str">
        <f t="shared" si="0"/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L20" s="21" t="str">
        <f>İŞLEM!H21</f>
        <v>KİMYA LAB.</v>
      </c>
    </row>
    <row r="21" spans="1:6" s="21" customFormat="1" ht="21.75" customHeight="1">
      <c r="A21" s="63">
        <v>0.5833333333333334</v>
      </c>
      <c r="B21" s="24"/>
      <c r="C21" s="24"/>
      <c r="D21" s="24"/>
      <c r="E21" s="24"/>
      <c r="F21" s="24"/>
    </row>
    <row r="22" spans="1:6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</row>
    <row r="23" spans="1:6" s="21" customFormat="1" ht="21.75" customHeight="1">
      <c r="A23" s="63"/>
      <c r="B23" s="27"/>
      <c r="C23" s="27"/>
      <c r="D23" s="27"/>
      <c r="E23" s="26"/>
      <c r="F23" s="27"/>
    </row>
    <row r="24" spans="1:6" s="21" customFormat="1" ht="21.75" customHeight="1">
      <c r="A24" s="63">
        <v>0.625</v>
      </c>
      <c r="B24" s="24"/>
      <c r="C24" s="24"/>
      <c r="D24" s="24"/>
      <c r="E24" s="24"/>
      <c r="F24" s="24"/>
    </row>
    <row r="25" spans="1:6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</row>
    <row r="26" spans="1:6" s="21" customFormat="1" ht="21.75" customHeight="1">
      <c r="A26" s="63"/>
      <c r="B26" s="27"/>
      <c r="C26" s="27"/>
      <c r="D26" s="32"/>
      <c r="E26" s="27"/>
      <c r="F26" s="27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BANKACILIK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42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42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42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42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32:A34"/>
    <mergeCell ref="A15:A17"/>
    <mergeCell ref="A51:F51"/>
    <mergeCell ref="A21:A23"/>
    <mergeCell ref="A24:A26"/>
    <mergeCell ref="A38:A40"/>
    <mergeCell ref="A52:F52"/>
    <mergeCell ref="A27:A29"/>
    <mergeCell ref="A44:A46"/>
    <mergeCell ref="A50:F50"/>
    <mergeCell ref="A47:A49"/>
    <mergeCell ref="A6:A8"/>
    <mergeCell ref="A30:A31"/>
    <mergeCell ref="A41:A43"/>
    <mergeCell ref="B30:F31"/>
    <mergeCell ref="A35:A37"/>
    <mergeCell ref="A1:F1"/>
    <mergeCell ref="A18:A20"/>
    <mergeCell ref="A3:A5"/>
    <mergeCell ref="A9:A11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35" right="0.23" top="0.54" bottom="0.76" header="0.5" footer="0.5"/>
  <pageSetup fitToHeight="1" fitToWidth="1" horizontalDpi="600" verticalDpi="600" orientation="portrait" paperSize="9" scale="6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L52"/>
  <sheetViews>
    <sheetView tabSelected="1" view="pageBreakPreview" zoomScale="80" zoomScaleNormal="90" zoomScaleSheetLayoutView="80" zoomScalePageLayoutView="0" workbookViewId="0" topLeftCell="A1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26.875" style="35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49</v>
      </c>
      <c r="B1" s="65"/>
      <c r="C1" s="65"/>
      <c r="D1" s="65"/>
      <c r="E1" s="65"/>
      <c r="F1" s="66"/>
      <c r="H1" s="22"/>
      <c r="I1" s="48" t="s">
        <v>94</v>
      </c>
      <c r="J1" s="49" t="s">
        <v>76</v>
      </c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8" t="s">
        <v>115</v>
      </c>
      <c r="J2" s="49" t="s">
        <v>181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24"/>
      <c r="D3" s="24" t="s">
        <v>93</v>
      </c>
      <c r="E3" s="24" t="s">
        <v>117</v>
      </c>
      <c r="F3" s="25"/>
      <c r="H3" s="22"/>
      <c r="I3" s="48" t="s">
        <v>116</v>
      </c>
      <c r="J3" s="49" t="s">
        <v>181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 t="str">
        <f>IF(D3&lt;&gt;"",VLOOKUP(D3,I1:J14,2,FALSE),"")</f>
        <v>BB</v>
      </c>
      <c r="E4" s="36" t="str">
        <f>IF(E3&lt;&gt;"",VLOOKUP(E3,I1:J14,2,FALSE),"")</f>
        <v>MP</v>
      </c>
      <c r="F4" s="36">
        <f>IF(F3&lt;&gt;"",VLOOKUP(F3,I1:J14,2,FALSE),"")</f>
      </c>
      <c r="H4" s="22"/>
      <c r="I4" s="48" t="s">
        <v>117</v>
      </c>
      <c r="J4" s="49" t="s">
        <v>181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8" t="s">
        <v>93</v>
      </c>
      <c r="J5" s="49" t="s">
        <v>21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24"/>
      <c r="D6" s="24" t="s">
        <v>93</v>
      </c>
      <c r="E6" s="24" t="s">
        <v>117</v>
      </c>
      <c r="F6" s="25"/>
      <c r="H6" s="22"/>
      <c r="I6" s="48" t="s">
        <v>98</v>
      </c>
      <c r="J6" s="49" t="s">
        <v>167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 t="str">
        <f>IF(D6&lt;&gt;"",VLOOKUP(D6,I1:J14,2,FALSE),"")</f>
        <v>BB</v>
      </c>
      <c r="E7" s="36" t="str">
        <f>IF(E6&lt;&gt;"",VLOOKUP(E6,I1:J14,2,FALSE),"")</f>
        <v>MP</v>
      </c>
      <c r="F7" s="36">
        <f>IF(F6&lt;&gt;"",VLOOKUP(F6,I1:J14,2,FALSE),"")</f>
      </c>
      <c r="H7" s="22"/>
      <c r="I7" s="22"/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L8" s="21">
        <f>İŞLEM!H9</f>
        <v>302</v>
      </c>
    </row>
    <row r="9" spans="1:12" s="21" customFormat="1" ht="21.75" customHeight="1">
      <c r="A9" s="63">
        <v>0.4583333333333333</v>
      </c>
      <c r="B9" s="24"/>
      <c r="C9" s="24"/>
      <c r="D9" s="24" t="s">
        <v>115</v>
      </c>
      <c r="E9" s="24" t="s">
        <v>98</v>
      </c>
      <c r="F9" s="24"/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 t="str">
        <f>IF(D9&lt;&gt;"",VLOOKUP(D9,I1:J14,2,FALSE),"")</f>
        <v>MP</v>
      </c>
      <c r="E10" s="36" t="str">
        <f>IF(E9&lt;&gt;"",VLOOKUP(E9,I1:J14,2,FALSE),"")</f>
        <v>OK</v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0.5</v>
      </c>
      <c r="B12" s="24"/>
      <c r="C12" s="24"/>
      <c r="D12" s="24" t="s">
        <v>115</v>
      </c>
      <c r="E12" s="24" t="s">
        <v>98</v>
      </c>
      <c r="F12" s="24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 t="str">
        <f>IF(D12&lt;&gt;"",VLOOKUP(D12,I1:J14,2,FALSE),"")</f>
        <v>MP</v>
      </c>
      <c r="E13" s="36" t="str">
        <f>IF(E12&lt;&gt;"",VLOOKUP(E12,I1:J14,2,FALSE),"")</f>
        <v>OK</v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 t="s">
        <v>94</v>
      </c>
      <c r="C18" s="24"/>
      <c r="D18" s="24" t="s">
        <v>116</v>
      </c>
      <c r="E18" s="24"/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 t="str">
        <f>IF(B18&lt;&gt;"",VLOOKUP(B18,I1:J14,2,FALSE),"")</f>
        <v>ŞÖ</v>
      </c>
      <c r="C19" s="36">
        <f>IF(C18&lt;&gt;"",VLOOKUP(C18,I1:J14,2,FALSE),"")</f>
      </c>
      <c r="D19" s="39" t="str">
        <f>IF(D18&lt;&gt;"",VLOOKUP(D18,I1:J14,2,FALSE),"")</f>
        <v>MP</v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0.5833333333333334</v>
      </c>
      <c r="B21" s="24"/>
      <c r="C21" s="24"/>
      <c r="D21" s="24" t="s">
        <v>116</v>
      </c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MP</v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31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31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BANKACILIK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/>
  <mergeCells count="21">
    <mergeCell ref="A52:F52"/>
    <mergeCell ref="A47:A49"/>
    <mergeCell ref="A44:A46"/>
    <mergeCell ref="A50:F50"/>
    <mergeCell ref="A51:F51"/>
    <mergeCell ref="A35:A37"/>
    <mergeCell ref="A1:F1"/>
    <mergeCell ref="A3:A5"/>
    <mergeCell ref="A6:A8"/>
    <mergeCell ref="A15:A17"/>
    <mergeCell ref="A9:A11"/>
    <mergeCell ref="A18:A20"/>
    <mergeCell ref="B30:F31"/>
    <mergeCell ref="A30:A31"/>
    <mergeCell ref="A41:A43"/>
    <mergeCell ref="A38:A40"/>
    <mergeCell ref="A12:A14"/>
    <mergeCell ref="A27:A29"/>
    <mergeCell ref="A32:A34"/>
    <mergeCell ref="A21:A23"/>
    <mergeCell ref="A24:A26"/>
  </mergeCells>
  <dataValidations count="4">
    <dataValidation type="list" allowBlank="1" showInputMessage="1" showErrorMessage="1" sqref="B46:C46 B5:F5 B20:F20 B14:F14 B11:F11 B29:F29 B17:F17 B8:F8 B26:F26 B34:C34 B37:C37 B40 B43 D43:E43 B23:F23 D40:E40 B49:C49 E34 E37 E46 E49">
      <formula1>$L$1:$L$20</formula1>
    </dataValidation>
    <dataValidation type="list" allowBlank="1" showInputMessage="1" showErrorMessage="1" sqref="B3:F3 B6:F6 B9:F9 B12:F12 B15:F15 B44:F44 B18:F18 B24:F24 B27:F27 B32:F32 B35:F35 B21:F21 B38:F38 B41:F41 B47:F47">
      <formula1>$I$1:$I$14</formula1>
    </dataValidation>
    <dataValidation type="list" allowBlank="1" showInputMessage="1" showErrorMessage="1" sqref="F43 F40 F37 F34 F46 C40 D34 D37 D46 D49 F49">
      <formula1>$L$1:$L$19</formula1>
    </dataValidation>
    <dataValidation type="list" allowBlank="1" showInputMessage="1" showErrorMessage="1" sqref="C43">
      <formula1>$L$1:$L$13</formula1>
    </dataValidation>
  </dataValidations>
  <printOptions/>
  <pageMargins left="0.64" right="0.38" top="0.57" bottom="0.66" header="0.5" footer="0.5"/>
  <pageSetup fitToHeight="1" fitToWidth="1" horizontalDpi="600" verticalDpi="600" orientation="portrait" paperSize="9" scale="61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2">
    <pageSetUpPr fitToPage="1"/>
  </sheetPr>
  <dimension ref="A1:M52"/>
  <sheetViews>
    <sheetView view="pageBreakPreview" zoomScale="75" zoomScaleNormal="90" zoomScaleSheetLayoutView="75" zoomScalePageLayoutView="0" workbookViewId="0" topLeftCell="A5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50</v>
      </c>
      <c r="B1" s="65"/>
      <c r="C1" s="65"/>
      <c r="D1" s="65"/>
      <c r="E1" s="65"/>
      <c r="F1" s="66"/>
      <c r="H1" s="22"/>
      <c r="I1" s="46" t="s">
        <v>149</v>
      </c>
      <c r="J1" s="47" t="s">
        <v>75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153</v>
      </c>
      <c r="J2" s="47" t="s">
        <v>75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 t="s">
        <v>153</v>
      </c>
      <c r="C3" s="24"/>
      <c r="D3" s="24" t="s">
        <v>118</v>
      </c>
      <c r="E3" s="24"/>
      <c r="F3" s="24"/>
      <c r="H3" s="22"/>
      <c r="I3" s="46" t="s">
        <v>118</v>
      </c>
      <c r="J3" s="47" t="s">
        <v>26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 t="str">
        <f>IF(B3&lt;&gt;"",VLOOKUP(B3,I1:J14,2,FALSE),"")</f>
        <v>KTÖ</v>
      </c>
      <c r="C4" s="36">
        <f>IF(C3&lt;&gt;"",VLOOKUP(C3,I1:J14,2,FALSE),"")</f>
      </c>
      <c r="D4" s="36" t="str">
        <f>IF(D3&lt;&gt;"",VLOOKUP(D3,I1:J14,2,FALSE),"")</f>
        <v>AÇ</v>
      </c>
      <c r="E4" s="36">
        <f>IF(E3&lt;&gt;"",VLOOKUP(E3,I1:J14,2,FALSE),"")</f>
      </c>
      <c r="F4" s="36">
        <f>IF(F3&lt;&gt;"",VLOOKUP(F3,I1:J14,2,FALSE),"")</f>
      </c>
      <c r="H4" s="22"/>
      <c r="I4" s="46" t="s">
        <v>119</v>
      </c>
      <c r="J4" s="47" t="s">
        <v>26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120</v>
      </c>
      <c r="J5" s="47" t="s">
        <v>26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 t="s">
        <v>122</v>
      </c>
      <c r="C6" s="24"/>
      <c r="D6" s="24" t="s">
        <v>118</v>
      </c>
      <c r="E6" s="24"/>
      <c r="F6" s="24"/>
      <c r="H6" s="22"/>
      <c r="I6" s="46" t="s">
        <v>121</v>
      </c>
      <c r="J6" s="47" t="s">
        <v>28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 t="str">
        <f>IF(B6&lt;&gt;"",VLOOKUP(B6,I1:J14,2,FALSE),"")</f>
        <v>KTÖ</v>
      </c>
      <c r="C7" s="36">
        <f>IF(C6&lt;&gt;"",VLOOKUP(C6,I1:J14,2,FALSE),"")</f>
      </c>
      <c r="D7" s="36" t="str">
        <f>IF(D6&lt;&gt;"",VLOOKUP(D6,I1:J14,2,FALSE),"")</f>
        <v>AÇ</v>
      </c>
      <c r="E7" s="36">
        <f>IF(E6&lt;&gt;"",VLOOKUP(E6,I1:J14,2,FALSE),"")</f>
      </c>
      <c r="F7" s="36">
        <f>IF(F6&lt;&gt;"",VLOOKUP(F6,I1:J14,2,FALSE),"")</f>
      </c>
      <c r="H7" s="34"/>
      <c r="I7" s="46" t="s">
        <v>122</v>
      </c>
      <c r="J7" s="47" t="s">
        <v>75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154</v>
      </c>
      <c r="J8" s="47" t="s">
        <v>75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 t="s">
        <v>154</v>
      </c>
      <c r="C9" s="24" t="s">
        <v>121</v>
      </c>
      <c r="D9" s="24" t="s">
        <v>119</v>
      </c>
      <c r="E9" s="24" t="s">
        <v>120</v>
      </c>
      <c r="F9" s="45"/>
      <c r="H9" s="22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 t="str">
        <f>IF(B9&lt;&gt;"",VLOOKUP(B9,I1:J14,2,FALSE),"")</f>
        <v>KTÖ</v>
      </c>
      <c r="C10" s="36" t="str">
        <f>IF(C9&lt;&gt;"",VLOOKUP(C9,I1:J14,2,FALSE),"")</f>
        <v>GAA</v>
      </c>
      <c r="D10" s="36" t="str">
        <f>IF(D9&lt;&gt;"",VLOOKUP(D9,I1:J14,2,FALSE),"")</f>
        <v>AÇ</v>
      </c>
      <c r="E10" s="36" t="str">
        <f>IF(E9&lt;&gt;"",VLOOKUP(E9,I1:J14,2,FALSE),"")</f>
        <v>AÇ</v>
      </c>
      <c r="F10" s="36">
        <f>IF(F9&lt;&gt;"",VLOOKUP(F9,I1:J14,2,FALSE),"")</f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 t="s">
        <v>121</v>
      </c>
      <c r="D12" s="24" t="s">
        <v>119</v>
      </c>
      <c r="E12" s="24" t="s">
        <v>120</v>
      </c>
      <c r="F12" s="45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 t="str">
        <f>IF(C12&lt;&gt;"",VLOOKUP(C12,I1:J14,2,FALSE),"")</f>
        <v>GAA</v>
      </c>
      <c r="D13" s="36" t="str">
        <f>IF(D12&lt;&gt;"",VLOOKUP(D12,I1:J14,2,FALSE),"")</f>
        <v>AÇ</v>
      </c>
      <c r="E13" s="36" t="str">
        <f>IF(E12&lt;&gt;"",VLOOKUP(E12,I1:J14,2,FALSE),"")</f>
        <v>AÇ</v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4"/>
      <c r="E18" s="24"/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27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GIDA TEKNOLOJİSİ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8:A40"/>
    <mergeCell ref="A41:A43"/>
    <mergeCell ref="A44:A46"/>
    <mergeCell ref="A47:A49"/>
    <mergeCell ref="A51:F51"/>
    <mergeCell ref="A1:F1"/>
    <mergeCell ref="A27:A29"/>
    <mergeCell ref="A3:A5"/>
    <mergeCell ref="A6:A8"/>
    <mergeCell ref="A15:A17"/>
    <mergeCell ref="A9:A11"/>
    <mergeCell ref="A12:A14"/>
    <mergeCell ref="A21:A23"/>
    <mergeCell ref="A50:F50"/>
    <mergeCell ref="A35:A37"/>
    <mergeCell ref="A30:A31"/>
    <mergeCell ref="A32:A34"/>
    <mergeCell ref="B30:F31"/>
    <mergeCell ref="A18:A20"/>
    <mergeCell ref="A24:A26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3" right="0.23" top="0.54" bottom="0.76" header="0.5" footer="0.5"/>
  <pageSetup fitToHeight="1" fitToWidth="1" horizontalDpi="600" verticalDpi="600" orientation="portrait" paperSize="9" scale="6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3">
    <pageSetUpPr fitToPage="1"/>
  </sheetPr>
  <dimension ref="A1:M52"/>
  <sheetViews>
    <sheetView view="pageBreakPreview" zoomScale="85" zoomScaleSheetLayoutView="85" zoomScalePageLayoutView="0" workbookViewId="0" topLeftCell="A8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51</v>
      </c>
      <c r="B1" s="65"/>
      <c r="C1" s="65"/>
      <c r="D1" s="65"/>
      <c r="E1" s="65"/>
      <c r="F1" s="66"/>
      <c r="H1" s="22"/>
      <c r="I1" s="46" t="s">
        <v>123</v>
      </c>
      <c r="J1" s="47" t="s">
        <v>26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124</v>
      </c>
      <c r="J2" s="47" t="s">
        <v>26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4"/>
      <c r="F3" s="24"/>
      <c r="H3" s="22"/>
      <c r="I3" s="46" t="s">
        <v>64</v>
      </c>
      <c r="J3" s="47" t="s">
        <v>75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65</v>
      </c>
      <c r="J4" s="47" t="s">
        <v>75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125</v>
      </c>
      <c r="J5" s="47" t="s">
        <v>75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4"/>
      <c r="F6" s="24"/>
      <c r="H6" s="22"/>
      <c r="I6" s="46" t="s">
        <v>126</v>
      </c>
      <c r="J6" s="47" t="s">
        <v>75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I7" s="46" t="s">
        <v>144</v>
      </c>
      <c r="J7" s="47" t="s">
        <v>26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155</v>
      </c>
      <c r="J8" s="47" t="s">
        <v>26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/>
      <c r="D9" s="24"/>
      <c r="E9" s="24"/>
      <c r="F9" s="24"/>
      <c r="H9" s="22"/>
      <c r="I9" s="46" t="s">
        <v>172</v>
      </c>
      <c r="J9" s="47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>
        <f>IF(E9&lt;&gt;"",VLOOKUP(E9,I1:J14,2,FALSE),"")</f>
      </c>
      <c r="F10" s="36">
        <f>IF(F9&lt;&gt;"",VLOOKUP(F9,I1:J14,2,FALSE),"")</f>
      </c>
      <c r="H10" s="22"/>
      <c r="I10" s="46" t="s">
        <v>173</v>
      </c>
      <c r="J10" s="47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J11" s="21">
        <v>3</v>
      </c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/>
      <c r="D12" s="24"/>
      <c r="E12" s="24"/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 t="s">
        <v>64</v>
      </c>
      <c r="C18" s="24" t="s">
        <v>126</v>
      </c>
      <c r="D18" s="24" t="s">
        <v>123</v>
      </c>
      <c r="E18" s="24" t="s">
        <v>124</v>
      </c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 t="str">
        <f>IF(B18&lt;&gt;"",VLOOKUP(B18,I1:J14,2,FALSE),"")</f>
        <v>KTÖ</v>
      </c>
      <c r="C19" s="36" t="str">
        <f>IF(C18&lt;&gt;"",VLOOKUP(C18,I1:J14,2,FALSE),"")</f>
        <v>KTÖ</v>
      </c>
      <c r="D19" s="39" t="str">
        <f>IF(D18&lt;&gt;"",VLOOKUP(D18,I1:J14,2,FALSE),"")</f>
        <v>AÇ</v>
      </c>
      <c r="E19" s="36" t="str">
        <f>IF(E18&lt;&gt;"",VLOOKUP(E18,I1:J14,2,FALSE),"")</f>
        <v>AÇ</v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 t="s">
        <v>65</v>
      </c>
      <c r="C21" s="24" t="s">
        <v>126</v>
      </c>
      <c r="D21" s="24" t="s">
        <v>144</v>
      </c>
      <c r="E21" s="24" t="s">
        <v>155</v>
      </c>
      <c r="F21" s="24"/>
      <c r="H21" s="22"/>
    </row>
    <row r="22" spans="1:8" s="21" customFormat="1" ht="21.75" customHeight="1">
      <c r="A22" s="63"/>
      <c r="B22" s="36" t="str">
        <f>IF(B21&lt;&gt;"",VLOOKUP(B21,I1:J14,2,FALSE),"")</f>
        <v>KTÖ</v>
      </c>
      <c r="C22" s="36" t="str">
        <f>IF(C21&lt;&gt;"",VLOOKUP(C21,I1:J14,2,FALSE),"")</f>
        <v>KTÖ</v>
      </c>
      <c r="D22" s="36" t="str">
        <f>IF(D21&lt;&gt;"",VLOOKUP(D21,I1:J14,2,FALSE),"")</f>
        <v>AÇ</v>
      </c>
      <c r="E22" s="36" t="str">
        <f>IF(E21&lt;&gt;"",VLOOKUP(E21,I1:J14,2,FALSE),"")</f>
        <v>AÇ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 t="s">
        <v>125</v>
      </c>
      <c r="D24" s="24"/>
      <c r="E24" s="24" t="s">
        <v>155</v>
      </c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 t="str">
        <f>IF(C24&lt;&gt;"",VLOOKUP(C24,I1:J14,2,FALSE),"")</f>
        <v>KTÖ</v>
      </c>
      <c r="D25" s="38">
        <f>IF(D24&lt;&gt;"",VLOOKUP(D24,I1:J14,2,FALSE),"")</f>
      </c>
      <c r="E25" s="36" t="str">
        <f>IF(E24&lt;&gt;"",VLOOKUP(E24,I1:J14,2,FALSE),"")</f>
        <v>AÇ</v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GIDA TEKNOLOJİSİ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42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42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2:A34"/>
    <mergeCell ref="A35:A37"/>
    <mergeCell ref="A38:A40"/>
    <mergeCell ref="A41:A43"/>
    <mergeCell ref="A51:F51"/>
    <mergeCell ref="A30:A31"/>
    <mergeCell ref="A21:A23"/>
    <mergeCell ref="B30:F31"/>
    <mergeCell ref="A50:F50"/>
    <mergeCell ref="A9:A11"/>
    <mergeCell ref="A47:A49"/>
    <mergeCell ref="A18:A20"/>
    <mergeCell ref="A24:A26"/>
    <mergeCell ref="A1:F1"/>
    <mergeCell ref="A27:A29"/>
    <mergeCell ref="A3:A5"/>
    <mergeCell ref="A6:A8"/>
    <mergeCell ref="A15:A17"/>
    <mergeCell ref="A44:A46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36" right="0.23" top="0.54" bottom="0.76" header="0.5" footer="0.5"/>
  <pageSetup fitToHeight="1" fitToWidth="1" horizontalDpi="600" verticalDpi="600" orientation="portrait" paperSize="9" scale="6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6">
    <pageSetUpPr fitToPage="1"/>
  </sheetPr>
  <dimension ref="A1:L52"/>
  <sheetViews>
    <sheetView view="pageBreakPreview" zoomScale="75" zoomScaleSheetLayoutView="75" zoomScalePageLayoutView="0" workbookViewId="0" topLeftCell="A8">
      <selection activeCell="A32" sqref="A32:A34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52</v>
      </c>
      <c r="B1" s="65"/>
      <c r="C1" s="65"/>
      <c r="D1" s="65"/>
      <c r="E1" s="65"/>
      <c r="F1" s="66"/>
      <c r="H1" s="22"/>
      <c r="I1" s="46" t="s">
        <v>149</v>
      </c>
      <c r="J1" s="47" t="s">
        <v>180</v>
      </c>
      <c r="L1" s="21"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156</v>
      </c>
      <c r="J2" s="47" t="s">
        <v>180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24"/>
      <c r="D3" s="24"/>
      <c r="E3" s="24" t="s">
        <v>157</v>
      </c>
      <c r="F3" s="25" t="s">
        <v>128</v>
      </c>
      <c r="H3" s="22"/>
      <c r="I3" s="46" t="s">
        <v>157</v>
      </c>
      <c r="J3" s="47" t="s">
        <v>8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 t="str">
        <f>IF(E3&lt;&gt;"",VLOOKUP(E3,I1:J14,2,FALSE),"")</f>
        <v>ST</v>
      </c>
      <c r="F4" s="36" t="str">
        <f>IF(F3&lt;&gt;"",VLOOKUP(F3,I1:J14,2,FALSE),"")</f>
        <v>ST</v>
      </c>
      <c r="H4" s="22"/>
      <c r="I4" s="46" t="s">
        <v>158</v>
      </c>
      <c r="J4" s="47" t="s">
        <v>180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6" t="s">
        <v>127</v>
      </c>
      <c r="J5" s="47" t="s">
        <v>8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24"/>
      <c r="D6" s="24"/>
      <c r="E6" s="24" t="s">
        <v>157</v>
      </c>
      <c r="F6" s="25" t="s">
        <v>128</v>
      </c>
      <c r="H6" s="22"/>
      <c r="I6" s="46" t="s">
        <v>128</v>
      </c>
      <c r="J6" s="47" t="s">
        <v>8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 t="str">
        <f>IF(E6&lt;&gt;"",VLOOKUP(E6,I1:J14,2,FALSE),"")</f>
        <v>ST</v>
      </c>
      <c r="F7" s="36" t="str">
        <f>IF(F6&lt;&gt;"",VLOOKUP(F6,I1:J14,2,FALSE),"")</f>
        <v>ST</v>
      </c>
      <c r="H7" s="22"/>
      <c r="I7" s="46" t="s">
        <v>129</v>
      </c>
      <c r="J7" s="47" t="s">
        <v>7</v>
      </c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I8" s="46" t="s">
        <v>89</v>
      </c>
      <c r="J8" s="47" t="s">
        <v>180</v>
      </c>
      <c r="L8" s="21">
        <f>İŞLEM!H9</f>
        <v>302</v>
      </c>
    </row>
    <row r="9" spans="1:12" s="21" customFormat="1" ht="21.75" customHeight="1">
      <c r="A9" s="63">
        <v>0.4583333333333333</v>
      </c>
      <c r="B9" s="24"/>
      <c r="C9" s="24"/>
      <c r="D9" s="24"/>
      <c r="E9" s="24" t="s">
        <v>127</v>
      </c>
      <c r="F9" s="24"/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 t="str">
        <f>IF(E9&lt;&gt;"",VLOOKUP(E9,I1:J14,2,FALSE),"")</f>
        <v>ST</v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0.5</v>
      </c>
      <c r="B12" s="24"/>
      <c r="C12" s="24"/>
      <c r="D12" s="24"/>
      <c r="E12" s="24" t="s">
        <v>127</v>
      </c>
      <c r="F12" s="24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 t="str">
        <f>IF(E12&lt;&gt;"",VLOOKUP(E12,I1:J14,2,FALSE),"")</f>
        <v>ST</v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 t="s">
        <v>129</v>
      </c>
      <c r="C18" s="24"/>
      <c r="D18" s="24" t="s">
        <v>158</v>
      </c>
      <c r="E18" s="24"/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 t="str">
        <f>IF(B18&lt;&gt;"",VLOOKUP(B18,I1:J14,2,FALSE),"")</f>
        <v>ÖG</v>
      </c>
      <c r="C19" s="36">
        <f>IF(C18&lt;&gt;"",VLOOKUP(C18,I1:J14,2,FALSE),"")</f>
      </c>
      <c r="D19" s="39" t="str">
        <f>IF(D18&lt;&gt;"",VLOOKUP(D18,I1:J14,2,FALSE),"")</f>
        <v>YA</v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0.5833333333333334</v>
      </c>
      <c r="B21" s="24" t="s">
        <v>129</v>
      </c>
      <c r="C21" s="24"/>
      <c r="D21" s="24" t="s">
        <v>158</v>
      </c>
      <c r="E21" s="24"/>
      <c r="F21" s="24"/>
      <c r="H21" s="22"/>
    </row>
    <row r="22" spans="1:8" s="21" customFormat="1" ht="21.75" customHeight="1">
      <c r="A22" s="63"/>
      <c r="B22" s="36" t="str">
        <f>IF(B21&lt;&gt;"",VLOOKUP(B21,I1:J14,2,FALSE),"")</f>
        <v>ÖG</v>
      </c>
      <c r="C22" s="36">
        <f>IF(C21&lt;&gt;"",VLOOKUP(C21,I1:J14,2,FALSE),"")</f>
      </c>
      <c r="D22" s="36" t="str">
        <f>IF(D21&lt;&gt;"",VLOOKUP(D21,I1:J14,2,FALSE),"")</f>
        <v>YA</v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 t="s">
        <v>156</v>
      </c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 t="str">
        <f>IF(D24&lt;&gt;"",VLOOKUP(D24,I1:J14,2,FALSE),"")</f>
        <v>YA</v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 t="s">
        <v>89</v>
      </c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 t="str">
        <f>IF(D27&lt;&gt;"",VLOOKUP(D27,I1:J14,2,FALSE),"")</f>
        <v>YA</v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ORGANİK TARIM 1 (İÖ)</v>
      </c>
      <c r="C30" s="68"/>
      <c r="D30" s="68"/>
      <c r="E30" s="68"/>
      <c r="F30" s="69"/>
      <c r="H30" s="22"/>
    </row>
    <row r="31" spans="1:6" s="21" customFormat="1" ht="21.75" customHeight="1">
      <c r="A31" s="64"/>
      <c r="B31" s="70"/>
      <c r="C31" s="71"/>
      <c r="D31" s="71"/>
      <c r="E31" s="71"/>
      <c r="F31" s="72"/>
    </row>
    <row r="32" spans="1:6" s="21" customFormat="1" ht="21.75" customHeight="1">
      <c r="A32" s="63"/>
      <c r="B32" s="24"/>
      <c r="C32" s="24"/>
      <c r="D32" s="24"/>
      <c r="E32" s="24"/>
      <c r="F32" s="33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2:A34"/>
    <mergeCell ref="A35:A37"/>
    <mergeCell ref="A38:A40"/>
    <mergeCell ref="A41:A43"/>
    <mergeCell ref="A51:F51"/>
    <mergeCell ref="A30:A31"/>
    <mergeCell ref="A21:A23"/>
    <mergeCell ref="B30:F31"/>
    <mergeCell ref="A50:F50"/>
    <mergeCell ref="A9:A11"/>
    <mergeCell ref="A47:A49"/>
    <mergeCell ref="A18:A20"/>
    <mergeCell ref="A24:A26"/>
    <mergeCell ref="A1:F1"/>
    <mergeCell ref="A27:A29"/>
    <mergeCell ref="A3:A5"/>
    <mergeCell ref="A6:A8"/>
    <mergeCell ref="A15:A17"/>
    <mergeCell ref="A44:A46"/>
    <mergeCell ref="A12:A14"/>
  </mergeCells>
  <dataValidations count="3">
    <dataValidation type="list" allowBlank="1" showInputMessage="1" showErrorMessage="1" sqref="B5:F5 B8:F8 B14:F14 B17:F17 B20:F20 B23:F23 B26:F26 B29:F29 B11:F11">
      <formula1>$L$1:$L$20</formula1>
    </dataValidation>
    <dataValidation type="list" allowBlank="1" showInputMessage="1" showErrorMessage="1" sqref="B3:F3 B47:F47 B44:F44 B41:F41 B38:F38 B35:F35 B32:F32 B27:F27 B24:F24 B21:F21 B18:F18 B15:F15 B12:F12 B9:F9 B6:F6">
      <formula1>$I$1:$I$14</formula1>
    </dataValidation>
    <dataValidation type="list" allowBlank="1" showInputMessage="1" showErrorMessage="1" sqref="B49:F49 B46:F46 B43:F43 B40:F40 B37:F37 B34:F34">
      <formula1>$M$1:$M$20</formula1>
    </dataValidation>
  </dataValidations>
  <printOptions/>
  <pageMargins left="0.39" right="0.23" top="0.54" bottom="0.76" header="0.5" footer="0.5"/>
  <pageSetup fitToHeight="1" fitToWidth="1" horizontalDpi="600" verticalDpi="600" orientation="portrait" paperSize="9" scale="6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>
    <pageSetUpPr fitToPage="1"/>
  </sheetPr>
  <dimension ref="A1:L52"/>
  <sheetViews>
    <sheetView view="pageBreakPreview" zoomScale="80" zoomScaleSheetLayoutView="80" zoomScalePageLayoutView="0" workbookViewId="0" topLeftCell="A6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53</v>
      </c>
      <c r="B1" s="65"/>
      <c r="C1" s="65"/>
      <c r="D1" s="65"/>
      <c r="E1" s="65"/>
      <c r="F1" s="66"/>
      <c r="H1" s="22"/>
      <c r="I1" s="46" t="s">
        <v>60</v>
      </c>
      <c r="J1" s="47" t="s">
        <v>180</v>
      </c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61</v>
      </c>
      <c r="J2" s="47" t="s">
        <v>7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24" t="s">
        <v>159</v>
      </c>
      <c r="D3" s="24"/>
      <c r="E3" s="24"/>
      <c r="F3" s="24"/>
      <c r="H3" s="22"/>
      <c r="I3" s="46" t="s">
        <v>130</v>
      </c>
      <c r="J3" s="47" t="s">
        <v>7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 t="str">
        <f>IF(C3&lt;&gt;"",VLOOKUP(C3,I1:J14,2,FALSE),"")</f>
        <v>ÖG</v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62</v>
      </c>
      <c r="J4" s="47" t="s">
        <v>8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6" t="s">
        <v>159</v>
      </c>
      <c r="J5" s="47" t="s">
        <v>7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24" t="s">
        <v>159</v>
      </c>
      <c r="D6" s="24" t="s">
        <v>60</v>
      </c>
      <c r="E6" s="24"/>
      <c r="F6" s="24"/>
      <c r="H6" s="22"/>
      <c r="I6" s="46" t="s">
        <v>160</v>
      </c>
      <c r="J6" s="47" t="s">
        <v>7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 t="str">
        <f>IF(C6&lt;&gt;"",VLOOKUP(C6,I1:J14,2,FALSE),"")</f>
        <v>ÖG</v>
      </c>
      <c r="D7" s="36" t="str">
        <f>IF(D6&lt;&gt;"",VLOOKUP(D6,I1:J14,2,FALSE),"")</f>
        <v>YA</v>
      </c>
      <c r="E7" s="36">
        <f>IF(E6&lt;&gt;"",VLOOKUP(E6,I1:J14,2,FALSE),"")</f>
      </c>
      <c r="F7" s="36">
        <f>IF(F6&lt;&gt;"",VLOOKUP(F6,I1:J14,2,FALSE),"")</f>
      </c>
      <c r="H7" s="22"/>
      <c r="I7" s="46" t="s">
        <v>175</v>
      </c>
      <c r="J7" s="47" t="s">
        <v>8</v>
      </c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I8" s="22"/>
      <c r="L8" s="21">
        <f>İŞLEM!H9</f>
        <v>302</v>
      </c>
    </row>
    <row r="9" spans="1:12" s="21" customFormat="1" ht="21.75" customHeight="1">
      <c r="A9" s="63">
        <v>0.4583333333333333</v>
      </c>
      <c r="B9" s="24"/>
      <c r="C9" s="24" t="s">
        <v>160</v>
      </c>
      <c r="D9" s="24"/>
      <c r="E9" s="24"/>
      <c r="F9" s="24" t="s">
        <v>62</v>
      </c>
      <c r="H9" s="22"/>
      <c r="I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 t="str">
        <f>IF(C9&lt;&gt;"",VLOOKUP(C9,I1:J14,2,FALSE),"")</f>
        <v>ÖG</v>
      </c>
      <c r="D10" s="36">
        <f>IF(D9&lt;&gt;"",VLOOKUP(D9,I1:J14,2,FALSE),"")</f>
      </c>
      <c r="E10" s="36">
        <f>IF(E9&lt;&gt;"",VLOOKUP(E9,I1:J14,2,FALSE),"")</f>
      </c>
      <c r="F10" s="36" t="str">
        <f>IF(F9&lt;&gt;"",VLOOKUP(F9,I1:J14,2,FALSE),"")</f>
        <v>ST</v>
      </c>
      <c r="H10" s="22"/>
      <c r="I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0.5</v>
      </c>
      <c r="B12" s="24"/>
      <c r="C12" s="24" t="s">
        <v>160</v>
      </c>
      <c r="D12" s="24"/>
      <c r="E12" s="24"/>
      <c r="F12" s="24" t="s">
        <v>62</v>
      </c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 t="str">
        <f>IF(C12&lt;&gt;"",VLOOKUP(C12,I1:J14,2,FALSE),"")</f>
        <v>ÖG</v>
      </c>
      <c r="D13" s="36">
        <f>IF(D12&lt;&gt;"",VLOOKUP(D12,I1:J14,2,FALSE),"")</f>
      </c>
      <c r="E13" s="36">
        <f>IF(E12&lt;&gt;"",VLOOKUP(E12,I1:J14,2,FALSE),"")</f>
      </c>
      <c r="F13" s="36" t="str">
        <f>IF(F12&lt;&gt;"",VLOOKUP(F12,I1:J14,2,FALSE),"")</f>
        <v>ST</v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/>
      <c r="C18" s="24" t="s">
        <v>61</v>
      </c>
      <c r="D18" s="24"/>
      <c r="E18" s="24" t="s">
        <v>175</v>
      </c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 t="str">
        <f>IF(C18&lt;&gt;"",VLOOKUP(C18,I1:J14,2,FALSE),"")</f>
        <v>ÖG</v>
      </c>
      <c r="D19" s="39">
        <f>IF(D18&lt;&gt;"",VLOOKUP(D18,I1:J14,2,FALSE),"")</f>
      </c>
      <c r="E19" s="36" t="str">
        <f>IF(E18&lt;&gt;"",VLOOKUP(E18,I1:J14,2,FALSE),"")</f>
        <v>ST</v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12" s="21" customFormat="1" ht="21.75" customHeight="1">
      <c r="A21" s="63">
        <v>0.5833333333333334</v>
      </c>
      <c r="B21" s="24"/>
      <c r="C21" s="24" t="s">
        <v>61</v>
      </c>
      <c r="D21" s="24"/>
      <c r="E21" s="24"/>
      <c r="F21" s="24"/>
      <c r="H21" s="22"/>
      <c r="L21" s="21">
        <v>203</v>
      </c>
    </row>
    <row r="22" spans="1:8" s="21" customFormat="1" ht="21.75" customHeight="1">
      <c r="A22" s="63"/>
      <c r="B22" s="36">
        <f>IF(B21&lt;&gt;"",VLOOKUP(B21,I1:J14,2,FALSE),"")</f>
      </c>
      <c r="C22" s="36" t="str">
        <f>IF(C21&lt;&gt;"",VLOOKUP(C21,I1:J14,2,FALSE),"")</f>
        <v>ÖG</v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ORGANİK TARIM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2:A34"/>
    <mergeCell ref="A35:A37"/>
    <mergeCell ref="A38:A40"/>
    <mergeCell ref="A41:A43"/>
    <mergeCell ref="A51:F51"/>
    <mergeCell ref="A30:A31"/>
    <mergeCell ref="A21:A23"/>
    <mergeCell ref="B30:F31"/>
    <mergeCell ref="A50:F50"/>
    <mergeCell ref="A9:A11"/>
    <mergeCell ref="A47:A49"/>
    <mergeCell ref="A18:A20"/>
    <mergeCell ref="A24:A26"/>
    <mergeCell ref="A1:F1"/>
    <mergeCell ref="A27:A29"/>
    <mergeCell ref="A3:A5"/>
    <mergeCell ref="A6:A8"/>
    <mergeCell ref="A15:A17"/>
    <mergeCell ref="A44:A46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1.08" right="0.23" top="0.54" bottom="0.76" header="0.5" footer="0.5"/>
  <pageSetup fitToHeight="1" fitToWidth="1" horizontalDpi="600" verticalDpi="600" orientation="portrait" paperSize="9" scale="58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20">
    <pageSetUpPr fitToPage="1"/>
  </sheetPr>
  <dimension ref="A1:M52"/>
  <sheetViews>
    <sheetView view="pageBreakPreview" zoomScale="75" zoomScaleNormal="80" zoomScaleSheetLayoutView="75" zoomScalePageLayoutView="0" workbookViewId="0" topLeftCell="A5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54</v>
      </c>
      <c r="B1" s="65"/>
      <c r="C1" s="65"/>
      <c r="D1" s="65"/>
      <c r="E1" s="65"/>
      <c r="F1" s="66"/>
      <c r="H1" s="22"/>
      <c r="I1" s="46" t="s">
        <v>149</v>
      </c>
      <c r="J1" s="47" t="s">
        <v>5</v>
      </c>
      <c r="L1" s="21"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156</v>
      </c>
      <c r="J2" s="47" t="s">
        <v>29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 t="s">
        <v>121</v>
      </c>
      <c r="C3" s="24" t="s">
        <v>132</v>
      </c>
      <c r="D3" s="24"/>
      <c r="E3" s="24" t="s">
        <v>161</v>
      </c>
      <c r="F3" s="24"/>
      <c r="H3" s="34"/>
      <c r="I3" s="46" t="s">
        <v>161</v>
      </c>
      <c r="J3" s="47" t="s">
        <v>5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 t="str">
        <f>IF(B3&lt;&gt;"",VLOOKUP(B3,I1:J14,2,FALSE),"")</f>
        <v>GAA</v>
      </c>
      <c r="C4" s="36" t="str">
        <f>IF(C3&lt;&gt;"",VLOOKUP(C3,I1:J14,2,FALSE),"")</f>
        <v>ÖA</v>
      </c>
      <c r="D4" s="36">
        <f>IF(D3&lt;&gt;"",VLOOKUP(D3,I1:J14,2,FALSE),"")</f>
      </c>
      <c r="E4" s="36" t="str">
        <f>IF(E3&lt;&gt;"",VLOOKUP(E3,I1:J14,2,FALSE),"")</f>
        <v>MÖ</v>
      </c>
      <c r="F4" s="36">
        <f>IF(F3&lt;&gt;"",VLOOKUP(F3,I1:J14,2,FALSE),"")</f>
      </c>
      <c r="H4" s="34"/>
      <c r="I4" s="46" t="s">
        <v>131</v>
      </c>
      <c r="J4" s="47" t="s">
        <v>31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34"/>
      <c r="I5" s="46" t="s">
        <v>132</v>
      </c>
      <c r="J5" s="47" t="s">
        <v>29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 t="s">
        <v>121</v>
      </c>
      <c r="C6" s="24" t="s">
        <v>132</v>
      </c>
      <c r="D6" s="24"/>
      <c r="E6" s="24" t="s">
        <v>161</v>
      </c>
      <c r="F6" s="24"/>
      <c r="H6" s="34"/>
      <c r="I6" s="46" t="s">
        <v>121</v>
      </c>
      <c r="J6" s="47" t="s">
        <v>28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 t="str">
        <f>IF(B6&lt;&gt;"",VLOOKUP(B6,I1:J14,2,FALSE),"")</f>
        <v>GAA</v>
      </c>
      <c r="C7" s="36" t="str">
        <f>IF(C6&lt;&gt;"",VLOOKUP(C6,I1:J14,2,FALSE),"")</f>
        <v>ÖA</v>
      </c>
      <c r="D7" s="36">
        <f>IF(D6&lt;&gt;"",VLOOKUP(D6,I1:J14,2,FALSE),"")</f>
      </c>
      <c r="E7" s="36" t="str">
        <f>IF(E6&lt;&gt;"",VLOOKUP(E6,I1:J14,2,FALSE),"")</f>
        <v>MÖ</v>
      </c>
      <c r="F7" s="36">
        <f>IF(F6&lt;&gt;"",VLOOKUP(F6,I1:J14,2,FALSE),"")</f>
      </c>
      <c r="H7" s="34"/>
      <c r="I7" s="46" t="s">
        <v>63</v>
      </c>
      <c r="J7" s="47" t="s">
        <v>29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133</v>
      </c>
      <c r="J8" s="47" t="s">
        <v>29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 t="s">
        <v>63</v>
      </c>
      <c r="D9" s="24" t="s">
        <v>131</v>
      </c>
      <c r="E9" s="24"/>
      <c r="F9" s="24"/>
      <c r="H9" s="22"/>
      <c r="I9" s="46" t="s">
        <v>162</v>
      </c>
      <c r="J9" s="47" t="s">
        <v>31</v>
      </c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 t="str">
        <f>IF(C9&lt;&gt;"",VLOOKUP(C9,I1:J14,2,FALSE),"")</f>
        <v>ÖA</v>
      </c>
      <c r="D10" s="36" t="str">
        <f>IF(D9&lt;&gt;"",VLOOKUP(D9,I1:J14,2,FALSE),"")</f>
        <v>RŞ</v>
      </c>
      <c r="E10" s="36">
        <f>IF(E9&lt;&gt;"",VLOOKUP(E9,I1:J14,2,FALSE),"")</f>
      </c>
      <c r="F10" s="36">
        <f>IF(F9&lt;&gt;"",VLOOKUP(F9,I1:J14,2,FALSE),"")</f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 t="s">
        <v>156</v>
      </c>
      <c r="D12" s="24" t="s">
        <v>162</v>
      </c>
      <c r="E12" s="24"/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 t="str">
        <f>IF(C12&lt;&gt;"",VLOOKUP(C12,I1:J14,2,FALSE),"")</f>
        <v>ÖA</v>
      </c>
      <c r="D13" s="36" t="str">
        <f>IF(D12&lt;&gt;"",VLOOKUP(D12,I1:J14,2,FALSE),"")</f>
        <v>RŞ</v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 t="s">
        <v>133</v>
      </c>
      <c r="D18" s="24"/>
      <c r="E18" s="24"/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 t="str">
        <f>IF(C18&lt;&gt;"",VLOOKUP(C18,I1:J14,2,FALSE),"")</f>
        <v>ÖA</v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BİLGİSAYAR 1 (İÖ)</v>
      </c>
      <c r="C30" s="68"/>
      <c r="D30" s="68"/>
      <c r="E30" s="68"/>
      <c r="F30" s="69"/>
      <c r="H30" s="22"/>
    </row>
    <row r="31" spans="1:6" s="21" customFormat="1" ht="21.75" customHeight="1">
      <c r="A31" s="64"/>
      <c r="B31" s="70"/>
      <c r="C31" s="71"/>
      <c r="D31" s="71"/>
      <c r="E31" s="71"/>
      <c r="F31" s="72"/>
    </row>
    <row r="32" spans="1:6" s="21" customFormat="1" ht="21.75" customHeight="1">
      <c r="A32" s="63">
        <v>0.6875</v>
      </c>
      <c r="B32" s="24"/>
      <c r="C32" s="24"/>
      <c r="D32" s="24"/>
      <c r="E32" s="24"/>
      <c r="F32" s="24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8:A40"/>
    <mergeCell ref="A41:A43"/>
    <mergeCell ref="A44:A46"/>
    <mergeCell ref="A47:A49"/>
    <mergeCell ref="A51:F51"/>
    <mergeCell ref="A1:F1"/>
    <mergeCell ref="A27:A29"/>
    <mergeCell ref="A3:A5"/>
    <mergeCell ref="A6:A8"/>
    <mergeCell ref="A15:A17"/>
    <mergeCell ref="A9:A11"/>
    <mergeCell ref="A12:A14"/>
    <mergeCell ref="A21:A23"/>
    <mergeCell ref="A50:F50"/>
    <mergeCell ref="A35:A37"/>
    <mergeCell ref="A30:A31"/>
    <mergeCell ref="A32:A34"/>
    <mergeCell ref="B30:F31"/>
    <mergeCell ref="A18:A20"/>
    <mergeCell ref="A24:A26"/>
  </mergeCells>
  <dataValidations count="3">
    <dataValidation type="list" allowBlank="1" showInputMessage="1" showErrorMessage="1" sqref="B5:F5 B8:F8 B14:F14 B17:F17 B20:F20 B23:F23 B26:F26 B29:F29 B11:F11">
      <formula1>$L$1:$L$20</formula1>
    </dataValidation>
    <dataValidation type="list" allowBlank="1" showInputMessage="1" showErrorMessage="1" sqref="B3:F3 B47:F47 B44:F44 B41:F41 B38:F38 B35:F35 B32:F32 B27:F27 B24:F24 B21:F21 B18:F18 B15:F15 B12:F12 B9:F9 B6:F6">
      <formula1>$I$1:$I$14</formula1>
    </dataValidation>
    <dataValidation type="list" allowBlank="1" showInputMessage="1" showErrorMessage="1" sqref="B49:F49 B46:F46 B43:F43 B40:F40 B37:F37 B34:F34">
      <formula1>$M$1:$M$20</formula1>
    </dataValidation>
  </dataValidations>
  <printOptions/>
  <pageMargins left="0.29" right="0.23" top="0.54" bottom="0.76" header="0.5" footer="0.5"/>
  <pageSetup fitToHeight="1" fitToWidth="1" horizontalDpi="600" verticalDpi="600" orientation="portrait" paperSize="9" scale="6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21">
    <pageSetUpPr fitToPage="1"/>
  </sheetPr>
  <dimension ref="A1:M52"/>
  <sheetViews>
    <sheetView view="pageBreakPreview" zoomScale="75" zoomScaleNormal="80" zoomScaleSheetLayoutView="75" zoomScalePageLayoutView="0" workbookViewId="0" topLeftCell="A5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55</v>
      </c>
      <c r="B1" s="65"/>
      <c r="C1" s="65"/>
      <c r="D1" s="65"/>
      <c r="E1" s="65"/>
      <c r="F1" s="66"/>
      <c r="H1" s="22"/>
      <c r="I1" s="46" t="s">
        <v>134</v>
      </c>
      <c r="J1" s="47" t="s">
        <v>31</v>
      </c>
      <c r="L1" s="21">
        <v>303</v>
      </c>
      <c r="M1" s="21">
        <f>L1</f>
        <v>303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135</v>
      </c>
      <c r="J2" s="47" t="s">
        <v>29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 t="s">
        <v>134</v>
      </c>
      <c r="E3" s="24"/>
      <c r="F3" s="25" t="s">
        <v>163</v>
      </c>
      <c r="H3" s="22"/>
      <c r="I3" s="46" t="s">
        <v>136</v>
      </c>
      <c r="J3" s="47" t="s">
        <v>5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 t="str">
        <f>IF(D3&lt;&gt;"",VLOOKUP(D3,I1:J14,2,FALSE),"")</f>
        <v>RŞ</v>
      </c>
      <c r="E4" s="36">
        <f>IF(E3&lt;&gt;"",VLOOKUP(E3,I1:J14,2,FALSE),"")</f>
      </c>
      <c r="F4" s="36" t="str">
        <f>IF(F3&lt;&gt;"",VLOOKUP(F3,I1:J14,2,FALSE),"")</f>
        <v>NNM</v>
      </c>
      <c r="H4" s="22"/>
      <c r="I4" s="46" t="s">
        <v>163</v>
      </c>
      <c r="J4" s="47" t="s">
        <v>36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164</v>
      </c>
      <c r="J5" s="47" t="s">
        <v>29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 t="s">
        <v>134</v>
      </c>
      <c r="E6" s="24"/>
      <c r="F6" s="25" t="s">
        <v>163</v>
      </c>
      <c r="H6" s="22"/>
      <c r="I6" s="46" t="s">
        <v>165</v>
      </c>
      <c r="J6" s="47" t="s">
        <v>22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 t="str">
        <f>IF(D6&lt;&gt;"",VLOOKUP(D6,I1:J14,2,FALSE),"")</f>
        <v>RŞ</v>
      </c>
      <c r="E7" s="36">
        <f>IF(E6&lt;&gt;"",VLOOKUP(E6,I1:J14,2,FALSE),"")</f>
      </c>
      <c r="F7" s="36" t="str">
        <f>IF(F6&lt;&gt;"",VLOOKUP(F6,I1:J14,2,FALSE),"")</f>
        <v>NNM</v>
      </c>
      <c r="H7" s="22"/>
      <c r="I7" s="22"/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22"/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/>
      <c r="D9" s="24" t="s">
        <v>135</v>
      </c>
      <c r="E9" s="24" t="s">
        <v>136</v>
      </c>
      <c r="F9" s="24"/>
      <c r="H9" s="22"/>
      <c r="I9" s="22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 t="str">
        <f>IF(D9&lt;&gt;"",VLOOKUP(D9,I1:J14,2,FALSE),"")</f>
        <v>ÖA</v>
      </c>
      <c r="E10" s="36" t="str">
        <f>IF(E9&lt;&gt;"",VLOOKUP(E9,I1:J14,2,FALSE),"")</f>
        <v>MÖ</v>
      </c>
      <c r="F10" s="36">
        <f>IF(F9&lt;&gt;"",VLOOKUP(F9,I1:J14,2,FALSE),"")</f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/>
      <c r="D12" s="24" t="s">
        <v>135</v>
      </c>
      <c r="E12" s="24" t="s">
        <v>136</v>
      </c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 t="str">
        <f>IF(D12&lt;&gt;"",VLOOKUP(D12,I1:J14,2,FALSE),"")</f>
        <v>ÖA</v>
      </c>
      <c r="E13" s="36" t="str">
        <f>IF(E12&lt;&gt;"",VLOOKUP(E12,I1:J14,2,FALSE),"")</f>
        <v>MÖ</v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4" t="s">
        <v>164</v>
      </c>
      <c r="E18" s="24"/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 t="str">
        <f>IF(D18&lt;&gt;"",VLOOKUP(D18,I1:J14,2,FALSE),"")</f>
        <v>ÖA</v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 t="s">
        <v>165</v>
      </c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 t="str">
        <f>IF(C24&lt;&gt;"",VLOOKUP(C24,I1:J14,2,FALSE),"")</f>
        <v>OB</v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BİLGİSAYAR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21:A23"/>
    <mergeCell ref="A24:A26"/>
    <mergeCell ref="A12:A14"/>
    <mergeCell ref="A27:A29"/>
    <mergeCell ref="A41:A43"/>
    <mergeCell ref="A51:F51"/>
    <mergeCell ref="A30:A31"/>
    <mergeCell ref="A35:A37"/>
    <mergeCell ref="A1:F1"/>
    <mergeCell ref="A3:A5"/>
    <mergeCell ref="A6:A8"/>
    <mergeCell ref="A15:A17"/>
    <mergeCell ref="A18:A20"/>
    <mergeCell ref="A9:A11"/>
    <mergeCell ref="A52:F52"/>
    <mergeCell ref="A44:A46"/>
    <mergeCell ref="A47:A49"/>
    <mergeCell ref="B30:F31"/>
    <mergeCell ref="A32:A34"/>
    <mergeCell ref="A50:F50"/>
    <mergeCell ref="A38:A40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38" right="0.23" top="0.54" bottom="0.76" header="0.5" footer="0.5"/>
  <pageSetup fitToHeight="1" fitToWidth="1" horizontalDpi="600" verticalDpi="600" orientation="portrait" paperSize="9" scale="6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4"/>
  <dimension ref="A1:L52"/>
  <sheetViews>
    <sheetView view="pageBreakPreview" zoomScale="75" zoomScaleSheetLayoutView="75" zoomScalePageLayoutView="0" workbookViewId="0" topLeftCell="A3">
      <selection activeCell="A6" sqref="A6:A8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81</v>
      </c>
      <c r="B1" s="65"/>
      <c r="C1" s="65"/>
      <c r="D1" s="65"/>
      <c r="E1" s="65"/>
      <c r="F1" s="66"/>
      <c r="H1" s="22"/>
      <c r="I1" s="46" t="s">
        <v>148</v>
      </c>
      <c r="J1" s="47" t="s">
        <v>22</v>
      </c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149</v>
      </c>
      <c r="J2" s="47" t="s">
        <v>182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24"/>
      <c r="D3" s="24"/>
      <c r="E3" s="24" t="s">
        <v>137</v>
      </c>
      <c r="F3" s="25"/>
      <c r="H3" s="22"/>
      <c r="I3" s="46" t="s">
        <v>137</v>
      </c>
      <c r="J3" s="47" t="s">
        <v>77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 t="str">
        <f>IF(E3&lt;&gt;"",VLOOKUP(E3,I1:J14,2,FALSE),"")</f>
        <v>FY</v>
      </c>
      <c r="F4" s="36">
        <f>IF(F3&lt;&gt;"",VLOOKUP(F3,I1:J14,2,FALSE),"")</f>
      </c>
      <c r="H4" s="22"/>
      <c r="I4" s="46" t="s">
        <v>101</v>
      </c>
      <c r="J4" s="47" t="s">
        <v>77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6" t="s">
        <v>104</v>
      </c>
      <c r="J5" s="47" t="s">
        <v>67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24"/>
      <c r="D6" s="24" t="s">
        <v>89</v>
      </c>
      <c r="E6" s="24" t="s">
        <v>137</v>
      </c>
      <c r="F6" s="45"/>
      <c r="H6" s="22"/>
      <c r="I6" s="46" t="s">
        <v>87</v>
      </c>
      <c r="J6" s="47" t="s">
        <v>59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 t="str">
        <f>IF(D6&lt;&gt;"",VLOOKUP(D6,I1:J14,2,FALSE),"")</f>
        <v>EÖ</v>
      </c>
      <c r="E7" s="36" t="str">
        <f>IF(E6&lt;&gt;"",VLOOKUP(E6,I1:J14,2,FALSE),"")</f>
        <v>FY</v>
      </c>
      <c r="F7" s="36">
        <f>IF(F6&lt;&gt;"",VLOOKUP(F6,I1:J14,2,FALSE),"")</f>
      </c>
      <c r="H7" s="22"/>
      <c r="I7" s="46" t="s">
        <v>138</v>
      </c>
      <c r="J7" s="47" t="s">
        <v>31</v>
      </c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I8" s="46" t="s">
        <v>139</v>
      </c>
      <c r="J8" s="47" t="s">
        <v>30</v>
      </c>
      <c r="L8" s="21">
        <f>İŞLEM!H9</f>
        <v>302</v>
      </c>
    </row>
    <row r="9" spans="1:12" s="21" customFormat="1" ht="21.75" customHeight="1">
      <c r="A9" s="63">
        <v>0.4583333333333333</v>
      </c>
      <c r="B9" s="24"/>
      <c r="C9" s="24"/>
      <c r="D9" s="24" t="s">
        <v>104</v>
      </c>
      <c r="E9" s="24" t="s">
        <v>101</v>
      </c>
      <c r="F9" s="31"/>
      <c r="H9" s="22"/>
      <c r="I9" s="46" t="s">
        <v>89</v>
      </c>
      <c r="J9" s="47" t="s">
        <v>182</v>
      </c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 t="str">
        <f>IF(D9&lt;&gt;"",VLOOKUP(D9,I1:J14,2,FALSE),"")</f>
        <v>AE</v>
      </c>
      <c r="E10" s="36" t="str">
        <f>IF(E9&lt;&gt;"",VLOOKUP(E9,I1:J14,2,FALSE),"")</f>
        <v>FY</v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0.5</v>
      </c>
      <c r="B12" s="24"/>
      <c r="C12" s="24"/>
      <c r="D12" s="24" t="s">
        <v>104</v>
      </c>
      <c r="E12" s="24"/>
      <c r="F12" s="31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 t="str">
        <f>IF(D12&lt;&gt;"",VLOOKUP(D12,I1:J14,2,FALSE),"")</f>
        <v>AE</v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/>
      <c r="C18" s="24"/>
      <c r="D18" s="24" t="s">
        <v>139</v>
      </c>
      <c r="E18" s="24" t="s">
        <v>148</v>
      </c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 t="str">
        <f>IF(D18&lt;&gt;"",VLOOKUP(D18,I1:J14,2,FALSE),"")</f>
        <v>ÖY</v>
      </c>
      <c r="E19" s="36" t="str">
        <f>IF(E18&lt;&gt;"",VLOOKUP(E18,I1:J14,2,FALSE),"")</f>
        <v>OB</v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0.5833333333333334</v>
      </c>
      <c r="B21" s="24"/>
      <c r="C21" s="24"/>
      <c r="D21" s="24" t="s">
        <v>138</v>
      </c>
      <c r="E21" s="24" t="s">
        <v>87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RŞ</v>
      </c>
      <c r="E22" s="36" t="str">
        <f>IF(E21&lt;&gt;"",VLOOKUP(E21,I1:J14,2,FALSE),"")</f>
        <v>YY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31" t="s">
        <v>138</v>
      </c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 t="str">
        <f>IF(D24&lt;&gt;"",VLOOKUP(D24,I1:J14,2,FALSE),"")</f>
        <v>RŞ</v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ÇAĞRI HİZMETLERİ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/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/>
      <c r="B52" s="76"/>
      <c r="C52" s="76"/>
      <c r="D52" s="76"/>
      <c r="E52" s="76"/>
      <c r="F52" s="76"/>
    </row>
  </sheetData>
  <sheetProtection password="D9D1" sheet="1"/>
  <mergeCells count="21">
    <mergeCell ref="A32:A34"/>
    <mergeCell ref="A15:A17"/>
    <mergeCell ref="A51:F51"/>
    <mergeCell ref="A21:A23"/>
    <mergeCell ref="A24:A26"/>
    <mergeCell ref="A38:A40"/>
    <mergeCell ref="A52:F52"/>
    <mergeCell ref="A27:A29"/>
    <mergeCell ref="A44:A46"/>
    <mergeCell ref="A50:F50"/>
    <mergeCell ref="A47:A49"/>
    <mergeCell ref="A6:A8"/>
    <mergeCell ref="A30:A31"/>
    <mergeCell ref="A41:A43"/>
    <mergeCell ref="B30:F31"/>
    <mergeCell ref="A35:A37"/>
    <mergeCell ref="A1:F1"/>
    <mergeCell ref="A18:A20"/>
    <mergeCell ref="A3:A5"/>
    <mergeCell ref="A9:A11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24" right="0.23" top="0.54" bottom="0.76" header="0.5" footer="0.5"/>
  <pageSetup horizontalDpi="600" verticalDpi="600" orientation="portrait" paperSize="9" scale="65" r:id="rId2"/>
  <colBreaks count="1" manualBreakCount="1">
    <brk id="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J50"/>
  <sheetViews>
    <sheetView view="pageBreakPreview" zoomScale="65" zoomScaleNormal="75" zoomScaleSheetLayoutView="65" zoomScalePageLayoutView="0" workbookViewId="0" topLeftCell="A1">
      <selection activeCell="A1" sqref="A1"/>
    </sheetView>
  </sheetViews>
  <sheetFormatPr defaultColWidth="9.00390625" defaultRowHeight="12.75"/>
  <cols>
    <col min="1" max="1" width="6.75390625" style="1" bestFit="1" customWidth="1"/>
    <col min="2" max="2" width="12.25390625" style="1" bestFit="1" customWidth="1"/>
    <col min="3" max="3" width="5.875" style="1" bestFit="1" customWidth="1"/>
    <col min="4" max="4" width="22.75390625" style="1" bestFit="1" customWidth="1"/>
    <col min="5" max="5" width="18.875" style="1" bestFit="1" customWidth="1"/>
    <col min="6" max="6" width="7.125" style="1" bestFit="1" customWidth="1"/>
    <col min="8" max="12" width="15.75390625" style="0" customWidth="1"/>
  </cols>
  <sheetData>
    <row r="1" spans="1:6" s="4" customFormat="1" ht="20.25">
      <c r="A1" s="9"/>
      <c r="B1" s="50" t="s">
        <v>190</v>
      </c>
      <c r="C1" s="51"/>
      <c r="D1" s="51"/>
      <c r="E1" s="51"/>
      <c r="F1" s="52"/>
    </row>
    <row r="2" spans="1:6" s="4" customFormat="1" ht="12.75">
      <c r="A2" s="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s="4" customFormat="1" ht="12.75">
      <c r="A3" s="53">
        <v>0.3541666666666667</v>
      </c>
      <c r="B3" s="10"/>
      <c r="C3" s="10"/>
      <c r="D3" s="10"/>
      <c r="E3" s="10" t="s">
        <v>117</v>
      </c>
      <c r="F3" s="10"/>
    </row>
    <row r="4" spans="1:6" s="4" customFormat="1" ht="12.75">
      <c r="A4" s="53"/>
      <c r="B4" s="11"/>
      <c r="C4" s="11"/>
      <c r="D4" s="11"/>
      <c r="E4" s="11" t="s">
        <v>188</v>
      </c>
      <c r="F4" s="11"/>
    </row>
    <row r="5" spans="1:6" s="4" customFormat="1" ht="12.75">
      <c r="A5" s="53"/>
      <c r="B5" s="12"/>
      <c r="C5" s="13"/>
      <c r="D5" s="12"/>
      <c r="E5" s="12"/>
      <c r="F5" s="12"/>
    </row>
    <row r="6" spans="1:6" s="4" customFormat="1" ht="12.75">
      <c r="A6" s="53">
        <v>0.3923611111111111</v>
      </c>
      <c r="B6" s="10"/>
      <c r="C6" s="10"/>
      <c r="D6" s="10"/>
      <c r="E6" s="10" t="s">
        <v>117</v>
      </c>
      <c r="F6" s="10"/>
    </row>
    <row r="7" spans="1:6" s="4" customFormat="1" ht="12.75">
      <c r="A7" s="53"/>
      <c r="B7" s="11"/>
      <c r="C7" s="11"/>
      <c r="D7" s="11"/>
      <c r="E7" s="11" t="s">
        <v>188</v>
      </c>
      <c r="F7" s="11"/>
    </row>
    <row r="8" spans="1:6" s="4" customFormat="1" ht="12.75">
      <c r="A8" s="53"/>
      <c r="B8" s="12"/>
      <c r="C8" s="12"/>
      <c r="D8" s="12"/>
      <c r="E8" s="12"/>
      <c r="F8" s="12"/>
    </row>
    <row r="9" spans="1:6" s="4" customFormat="1" ht="12.75">
      <c r="A9" s="53">
        <v>0.4305555555555556</v>
      </c>
      <c r="B9" s="10"/>
      <c r="C9" s="10"/>
      <c r="D9" s="10" t="s">
        <v>115</v>
      </c>
      <c r="E9" s="10"/>
      <c r="F9" s="10"/>
    </row>
    <row r="10" spans="1:6" s="4" customFormat="1" ht="12.75">
      <c r="A10" s="53"/>
      <c r="B10" s="11"/>
      <c r="C10" s="11"/>
      <c r="D10" s="11" t="s">
        <v>188</v>
      </c>
      <c r="E10" s="11"/>
      <c r="F10" s="11"/>
    </row>
    <row r="11" spans="1:6" s="4" customFormat="1" ht="12.75">
      <c r="A11" s="53"/>
      <c r="B11" s="12"/>
      <c r="C11" s="12"/>
      <c r="D11" s="12"/>
      <c r="E11" s="12"/>
      <c r="F11" s="12"/>
    </row>
    <row r="12" spans="1:6" s="4" customFormat="1" ht="12.75">
      <c r="A12" s="53">
        <v>0.46875</v>
      </c>
      <c r="B12" s="10"/>
      <c r="C12" s="10"/>
      <c r="D12" s="10" t="s">
        <v>115</v>
      </c>
      <c r="E12" s="10" t="s">
        <v>97</v>
      </c>
      <c r="F12" s="10"/>
    </row>
    <row r="13" spans="1:6" s="4" customFormat="1" ht="12.75">
      <c r="A13" s="53"/>
      <c r="B13" s="11"/>
      <c r="C13" s="11"/>
      <c r="D13" s="11" t="s">
        <v>188</v>
      </c>
      <c r="E13" s="11" t="s">
        <v>187</v>
      </c>
      <c r="F13" s="11"/>
    </row>
    <row r="14" spans="1:6" s="4" customFormat="1" ht="12.75">
      <c r="A14" s="53"/>
      <c r="B14" s="12"/>
      <c r="C14" s="12"/>
      <c r="D14" s="12"/>
      <c r="E14" s="12"/>
      <c r="F14" s="12"/>
    </row>
    <row r="15" spans="1:6" s="4" customFormat="1" ht="12.75">
      <c r="A15" s="53"/>
      <c r="B15" s="6"/>
      <c r="C15" s="6"/>
      <c r="D15" s="6"/>
      <c r="E15" s="6"/>
      <c r="F15" s="6"/>
    </row>
    <row r="16" spans="1:6" s="4" customFormat="1" ht="12.75">
      <c r="A16" s="53"/>
      <c r="B16" s="7"/>
      <c r="C16" s="7"/>
      <c r="D16" s="7"/>
      <c r="E16" s="7"/>
      <c r="F16" s="7"/>
    </row>
    <row r="17" spans="1:6" s="4" customFormat="1" ht="12.75">
      <c r="A17" s="53"/>
      <c r="B17" s="8"/>
      <c r="C17" s="8"/>
      <c r="D17" s="8"/>
      <c r="E17" s="8"/>
      <c r="F17" s="8"/>
    </row>
    <row r="18" spans="1:6" s="4" customFormat="1" ht="12.75">
      <c r="A18" s="53">
        <v>0.5625</v>
      </c>
      <c r="B18" s="14"/>
      <c r="C18" s="10"/>
      <c r="D18" s="14" t="s">
        <v>116</v>
      </c>
      <c r="E18" s="10"/>
      <c r="F18" s="14"/>
    </row>
    <row r="19" spans="1:6" s="4" customFormat="1" ht="12.75">
      <c r="A19" s="53"/>
      <c r="B19" s="15"/>
      <c r="C19" s="11"/>
      <c r="D19" s="15" t="s">
        <v>188</v>
      </c>
      <c r="E19" s="11"/>
      <c r="F19" s="15"/>
    </row>
    <row r="20" spans="1:6" s="4" customFormat="1" ht="12.75">
      <c r="A20" s="53"/>
      <c r="B20" s="12"/>
      <c r="C20" s="13"/>
      <c r="D20" s="12"/>
      <c r="E20" s="12"/>
      <c r="F20" s="12"/>
    </row>
    <row r="21" spans="1:6" s="4" customFormat="1" ht="12.75">
      <c r="A21" s="53">
        <v>0.6006944444444444</v>
      </c>
      <c r="B21" s="14"/>
      <c r="C21" s="10"/>
      <c r="D21" s="14" t="s">
        <v>116</v>
      </c>
      <c r="E21" s="10"/>
      <c r="F21" s="14"/>
    </row>
    <row r="22" spans="1:6" s="4" customFormat="1" ht="12.75">
      <c r="A22" s="53"/>
      <c r="B22" s="15"/>
      <c r="C22" s="11"/>
      <c r="D22" s="15" t="s">
        <v>188</v>
      </c>
      <c r="E22" s="11"/>
      <c r="F22" s="15"/>
    </row>
    <row r="23" spans="1:6" s="4" customFormat="1" ht="12.75">
      <c r="A23" s="53"/>
      <c r="B23" s="12"/>
      <c r="C23" s="13"/>
      <c r="D23" s="12"/>
      <c r="E23" s="12"/>
      <c r="F23" s="12"/>
    </row>
    <row r="24" spans="1:6" s="4" customFormat="1" ht="12.75">
      <c r="A24" s="53">
        <v>0.638888888888889</v>
      </c>
      <c r="B24" s="10"/>
      <c r="C24" s="10"/>
      <c r="D24" s="10" t="s">
        <v>103</v>
      </c>
      <c r="E24" s="10"/>
      <c r="F24" s="10"/>
    </row>
    <row r="25" spans="1:6" s="4" customFormat="1" ht="12.75">
      <c r="A25" s="53"/>
      <c r="B25" s="11"/>
      <c r="C25" s="11"/>
      <c r="D25" s="15" t="s">
        <v>191</v>
      </c>
      <c r="E25" s="11"/>
      <c r="F25" s="11"/>
    </row>
    <row r="26" spans="1:6" s="4" customFormat="1" ht="12.75">
      <c r="A26" s="53"/>
      <c r="B26" s="12"/>
      <c r="C26" s="13"/>
      <c r="D26" s="12"/>
      <c r="E26" s="12"/>
      <c r="F26" s="12"/>
    </row>
    <row r="27" spans="1:6" s="4" customFormat="1" ht="12.75">
      <c r="A27" s="53">
        <v>0.6770833333333334</v>
      </c>
      <c r="B27" s="10"/>
      <c r="C27" s="10"/>
      <c r="D27" s="10"/>
      <c r="E27" s="10"/>
      <c r="F27" s="10"/>
    </row>
    <row r="28" spans="1:6" s="4" customFormat="1" ht="12.75">
      <c r="A28" s="53"/>
      <c r="B28" s="11"/>
      <c r="C28" s="11"/>
      <c r="D28" s="15"/>
      <c r="E28" s="11"/>
      <c r="F28" s="11"/>
    </row>
    <row r="29" spans="1:6" s="4" customFormat="1" ht="12.75">
      <c r="A29" s="53"/>
      <c r="B29" s="12"/>
      <c r="C29" s="13"/>
      <c r="D29" s="12"/>
      <c r="E29" s="12"/>
      <c r="F29" s="12"/>
    </row>
    <row r="30" spans="1:6" s="4" customFormat="1" ht="12.75">
      <c r="A30" s="54"/>
      <c r="B30" s="57" t="s">
        <v>186</v>
      </c>
      <c r="C30" s="58"/>
      <c r="D30" s="58"/>
      <c r="E30" s="58"/>
      <c r="F30" s="59"/>
    </row>
    <row r="31" spans="1:6" s="4" customFormat="1" ht="12.75">
      <c r="A31" s="54"/>
      <c r="B31" s="60"/>
      <c r="C31" s="61"/>
      <c r="D31" s="61"/>
      <c r="E31" s="61"/>
      <c r="F31" s="62"/>
    </row>
    <row r="32" spans="1:10" s="4" customFormat="1" ht="12.75">
      <c r="A32" s="53">
        <v>0.6875</v>
      </c>
      <c r="B32" s="10"/>
      <c r="C32" s="10"/>
      <c r="D32" s="10"/>
      <c r="E32" s="10"/>
      <c r="F32" s="10"/>
      <c r="J32" s="16"/>
    </row>
    <row r="33" spans="1:10" s="4" customFormat="1" ht="12.75">
      <c r="A33" s="53"/>
      <c r="B33" s="11"/>
      <c r="C33" s="11"/>
      <c r="D33" s="15"/>
      <c r="E33" s="11"/>
      <c r="F33" s="11"/>
      <c r="J33" s="16"/>
    </row>
    <row r="34" spans="1:10" s="4" customFormat="1" ht="12.75">
      <c r="A34" s="53"/>
      <c r="B34" s="12"/>
      <c r="C34" s="12"/>
      <c r="D34" s="13"/>
      <c r="E34" s="12"/>
      <c r="F34" s="12"/>
      <c r="J34" s="16"/>
    </row>
    <row r="35" spans="1:10" s="4" customFormat="1" ht="12.75">
      <c r="A35" s="53">
        <v>0.7256944444444445</v>
      </c>
      <c r="B35" s="10"/>
      <c r="C35" s="10"/>
      <c r="D35" s="10"/>
      <c r="E35" s="10"/>
      <c r="F35" s="10"/>
      <c r="J35" s="16"/>
    </row>
    <row r="36" spans="1:10" s="4" customFormat="1" ht="12.75">
      <c r="A36" s="53"/>
      <c r="B36" s="11"/>
      <c r="C36" s="11"/>
      <c r="D36" s="15"/>
      <c r="E36" s="11"/>
      <c r="F36" s="11"/>
      <c r="J36" s="16"/>
    </row>
    <row r="37" spans="1:10" s="4" customFormat="1" ht="12.75">
      <c r="A37" s="53"/>
      <c r="B37" s="12"/>
      <c r="C37" s="12"/>
      <c r="D37" s="13"/>
      <c r="E37" s="12"/>
      <c r="F37" s="12"/>
      <c r="I37" s="17"/>
      <c r="J37" s="16"/>
    </row>
    <row r="38" spans="1:9" s="4" customFormat="1" ht="12.75">
      <c r="A38" s="53">
        <v>0.7638888888888888</v>
      </c>
      <c r="B38" s="10"/>
      <c r="C38" s="18"/>
      <c r="D38" s="10"/>
      <c r="E38" s="14"/>
      <c r="F38" s="10"/>
      <c r="I38" s="16"/>
    </row>
    <row r="39" spans="1:9" s="4" customFormat="1" ht="12.75">
      <c r="A39" s="53"/>
      <c r="B39" s="11"/>
      <c r="C39" s="18"/>
      <c r="D39" s="15"/>
      <c r="E39" s="15"/>
      <c r="F39" s="11"/>
      <c r="I39" s="16"/>
    </row>
    <row r="40" spans="1:9" s="4" customFormat="1" ht="12.75">
      <c r="A40" s="53"/>
      <c r="B40" s="12"/>
      <c r="C40" s="18"/>
      <c r="D40" s="13"/>
      <c r="E40" s="12"/>
      <c r="F40" s="12"/>
      <c r="H40" s="16"/>
      <c r="I40" s="17"/>
    </row>
    <row r="41" spans="1:9" s="4" customFormat="1" ht="12.75">
      <c r="A41" s="53">
        <v>0.8020833333333334</v>
      </c>
      <c r="B41" s="10"/>
      <c r="C41" s="10"/>
      <c r="D41" s="10"/>
      <c r="E41" s="14"/>
      <c r="F41" s="14"/>
      <c r="H41" s="16"/>
      <c r="I41" s="16"/>
    </row>
    <row r="42" spans="1:9" s="4" customFormat="1" ht="12.75">
      <c r="A42" s="53"/>
      <c r="B42" s="11"/>
      <c r="C42" s="11"/>
      <c r="D42" s="15"/>
      <c r="E42" s="15"/>
      <c r="F42" s="15"/>
      <c r="H42" s="16"/>
      <c r="I42" s="16"/>
    </row>
    <row r="43" spans="1:8" s="4" customFormat="1" ht="12.75">
      <c r="A43" s="53"/>
      <c r="B43" s="12"/>
      <c r="C43" s="12"/>
      <c r="D43" s="13"/>
      <c r="E43" s="12"/>
      <c r="F43" s="12"/>
      <c r="H43" s="16"/>
    </row>
    <row r="44" spans="1:8" s="4" customFormat="1" ht="12.75">
      <c r="A44" s="53">
        <v>0.8402777777777778</v>
      </c>
      <c r="B44" s="10"/>
      <c r="C44" s="10"/>
      <c r="D44" s="10"/>
      <c r="E44" s="10"/>
      <c r="F44" s="14"/>
      <c r="H44" s="16"/>
    </row>
    <row r="45" spans="1:8" s="4" customFormat="1" ht="12.75">
      <c r="A45" s="53"/>
      <c r="B45" s="11"/>
      <c r="C45" s="11"/>
      <c r="D45" s="11"/>
      <c r="E45" s="11"/>
      <c r="F45" s="15"/>
      <c r="H45" s="16"/>
    </row>
    <row r="46" spans="1:6" s="4" customFormat="1" ht="12.75">
      <c r="A46" s="53"/>
      <c r="B46" s="12"/>
      <c r="C46" s="12"/>
      <c r="D46" s="12"/>
      <c r="E46" s="12"/>
      <c r="F46" s="12"/>
    </row>
    <row r="47" spans="1:6" s="4" customFormat="1" ht="12.75">
      <c r="A47" s="53">
        <v>0.8784722222222222</v>
      </c>
      <c r="B47" s="10"/>
      <c r="C47" s="10"/>
      <c r="D47" s="10"/>
      <c r="E47" s="10"/>
      <c r="F47" s="10"/>
    </row>
    <row r="48" spans="1:6" s="4" customFormat="1" ht="12.75">
      <c r="A48" s="53"/>
      <c r="B48" s="11"/>
      <c r="C48" s="11"/>
      <c r="D48" s="11"/>
      <c r="E48" s="11"/>
      <c r="F48" s="11"/>
    </row>
    <row r="49" spans="1:6" s="4" customFormat="1" ht="12.75">
      <c r="A49" s="53"/>
      <c r="B49" s="12"/>
      <c r="C49" s="12"/>
      <c r="D49" s="12"/>
      <c r="E49" s="12"/>
      <c r="F49" s="12"/>
    </row>
    <row r="50" spans="1:6" ht="12.75">
      <c r="A50" s="55"/>
      <c r="B50" s="56"/>
      <c r="C50" s="56"/>
      <c r="D50" s="56"/>
      <c r="E50" s="56"/>
      <c r="F50" s="56"/>
    </row>
  </sheetData>
  <sheetProtection/>
  <mergeCells count="19">
    <mergeCell ref="A50:F50"/>
    <mergeCell ref="A35:A37"/>
    <mergeCell ref="A15:A17"/>
    <mergeCell ref="A18:A20"/>
    <mergeCell ref="A21:A23"/>
    <mergeCell ref="B30:F31"/>
    <mergeCell ref="A32:A34"/>
    <mergeCell ref="A38:A40"/>
    <mergeCell ref="A44:A46"/>
    <mergeCell ref="A47:A49"/>
    <mergeCell ref="B1:F1"/>
    <mergeCell ref="A3:A5"/>
    <mergeCell ref="A6:A8"/>
    <mergeCell ref="A9:A11"/>
    <mergeCell ref="A12:A14"/>
    <mergeCell ref="A41:A43"/>
    <mergeCell ref="A24:A26"/>
    <mergeCell ref="A27:A29"/>
    <mergeCell ref="A30:A31"/>
  </mergeCells>
  <printOptions/>
  <pageMargins left="0.5905511811023623" right="0" top="0.2755905511811024" bottom="0.6299212598425197" header="0.2755905511811024" footer="0.5118110236220472"/>
  <pageSetup fitToHeight="1" fitToWidth="1"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5"/>
  <dimension ref="A1:L52"/>
  <sheetViews>
    <sheetView view="pageBreakPreview" zoomScale="75" zoomScaleSheetLayoutView="75" zoomScalePageLayoutView="0" workbookViewId="0" topLeftCell="A5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82</v>
      </c>
      <c r="B1" s="65"/>
      <c r="C1" s="65"/>
      <c r="D1" s="65"/>
      <c r="E1" s="65"/>
      <c r="F1" s="66"/>
      <c r="H1" s="22"/>
      <c r="I1" s="46" t="s">
        <v>166</v>
      </c>
      <c r="J1" s="47" t="s">
        <v>77</v>
      </c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140</v>
      </c>
      <c r="J2" s="47" t="s">
        <v>182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31"/>
      <c r="D3" s="31"/>
      <c r="E3" s="24"/>
      <c r="F3" s="25"/>
      <c r="H3" s="22"/>
      <c r="I3" s="46" t="s">
        <v>141</v>
      </c>
      <c r="J3" s="47" t="s">
        <v>77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142</v>
      </c>
      <c r="J4" s="47" t="s">
        <v>77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6" t="s">
        <v>143</v>
      </c>
      <c r="J5" s="47" t="s">
        <v>22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31"/>
      <c r="D6" s="31"/>
      <c r="E6" s="24"/>
      <c r="F6" s="25" t="s">
        <v>140</v>
      </c>
      <c r="H6" s="22"/>
      <c r="I6" s="46" t="s">
        <v>94</v>
      </c>
      <c r="J6" s="47" t="s">
        <v>182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 t="str">
        <f>IF(F6&lt;&gt;"",VLOOKUP(F6,I1:J14,2,FALSE),"")</f>
        <v>EÖ</v>
      </c>
      <c r="H7" s="22"/>
      <c r="I7" s="46" t="s">
        <v>112</v>
      </c>
      <c r="J7" s="47" t="s">
        <v>182</v>
      </c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L8" s="21">
        <f>İŞLEM!H9</f>
        <v>302</v>
      </c>
    </row>
    <row r="9" spans="1:12" s="21" customFormat="1" ht="21.75" customHeight="1">
      <c r="A9" s="63">
        <v>0.4583333333333333</v>
      </c>
      <c r="B9" s="24"/>
      <c r="C9" s="24"/>
      <c r="D9" s="24"/>
      <c r="E9" s="24" t="s">
        <v>143</v>
      </c>
      <c r="F9" s="24" t="s">
        <v>140</v>
      </c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 t="str">
        <f>IF(E9&lt;&gt;"",VLOOKUP(E9,I1:J14,2,FALSE),"")</f>
        <v>OB</v>
      </c>
      <c r="F10" s="36" t="str">
        <f>IF(F9&lt;&gt;"",VLOOKUP(F9,I1:J14,2,FALSE),"")</f>
        <v>EÖ</v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0.5</v>
      </c>
      <c r="B12" s="24"/>
      <c r="C12" s="24"/>
      <c r="D12" s="24"/>
      <c r="E12" s="24" t="s">
        <v>143</v>
      </c>
      <c r="F12" s="24" t="s">
        <v>94</v>
      </c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 t="str">
        <f>IF(E12&lt;&gt;"",VLOOKUP(E12,I1:J14,2,FALSE),"")</f>
        <v>OB</v>
      </c>
      <c r="F13" s="36" t="str">
        <f>IF(F12&lt;&gt;"",VLOOKUP(F12,I1:J14,2,FALSE),"")</f>
        <v>EÖ</v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/>
      <c r="C18" s="24"/>
      <c r="D18" s="24"/>
      <c r="E18" s="24" t="s">
        <v>166</v>
      </c>
      <c r="F18" s="24" t="s">
        <v>112</v>
      </c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 t="str">
        <f>IF(E18&lt;&gt;"",VLOOKUP(E18,I1:J14,2,FALSE),"")</f>
        <v>FY</v>
      </c>
      <c r="F19" s="36" t="str">
        <f>IF(F18&lt;&gt;"",VLOOKUP(F18,I1:J14,2,FALSE),"")</f>
        <v>EÖ</v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0.5833333333333334</v>
      </c>
      <c r="B21" s="24"/>
      <c r="C21" s="24"/>
      <c r="D21" s="24"/>
      <c r="E21" s="24" t="s">
        <v>166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 t="str">
        <f>IF(E21&lt;&gt;"",VLOOKUP(E21,I1:J14,2,FALSE),"")</f>
        <v>FY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31"/>
      <c r="E24" s="24" t="s">
        <v>141</v>
      </c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 t="str">
        <f>IF(E24&lt;&gt;"",VLOOKUP(E24,I1:J14,2,FALSE),"")</f>
        <v>FY</v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 t="s">
        <v>142</v>
      </c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 t="str">
        <f>IF(E27&lt;&gt;"",VLOOKUP(E27,I1:J14,2,FALSE),"")</f>
        <v>FY</v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ÇAĞRI HİZMETLERİ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/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/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2:A34"/>
    <mergeCell ref="A35:A37"/>
    <mergeCell ref="A38:A40"/>
    <mergeCell ref="A41:A43"/>
    <mergeCell ref="A51:F51"/>
    <mergeCell ref="A30:A31"/>
    <mergeCell ref="A21:A23"/>
    <mergeCell ref="B30:F31"/>
    <mergeCell ref="A50:F50"/>
    <mergeCell ref="A9:A11"/>
    <mergeCell ref="A47:A49"/>
    <mergeCell ref="A18:A20"/>
    <mergeCell ref="A24:A26"/>
    <mergeCell ref="A1:F1"/>
    <mergeCell ref="A27:A29"/>
    <mergeCell ref="A3:A5"/>
    <mergeCell ref="A6:A8"/>
    <mergeCell ref="A15:A17"/>
    <mergeCell ref="A44:A46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24" right="0.23" top="0.54" bottom="0.76" header="0.5" footer="0.5"/>
  <pageSetup horizontalDpi="600" verticalDpi="600" orientation="portrait" paperSize="9" scale="6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4">
    <pageSetUpPr fitToPage="1"/>
  </sheetPr>
  <dimension ref="A1:L52"/>
  <sheetViews>
    <sheetView view="pageBreakPreview" zoomScale="75" zoomScaleNormal="90" zoomScaleSheetLayoutView="75" zoomScalePageLayoutView="0" workbookViewId="0" topLeftCell="A1">
      <selection activeCell="A1" sqref="A1:F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/>
      <c r="B1" s="65"/>
      <c r="C1" s="65"/>
      <c r="D1" s="65"/>
      <c r="E1" s="65"/>
      <c r="F1" s="66"/>
      <c r="H1" s="22"/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L2" s="21">
        <f>İŞLEM!H3</f>
        <v>201</v>
      </c>
    </row>
    <row r="3" spans="1:12" s="21" customFormat="1" ht="21.75" customHeight="1">
      <c r="A3" s="63">
        <v>0.3541666666666667</v>
      </c>
      <c r="B3" s="24"/>
      <c r="C3" s="24"/>
      <c r="D3" s="24"/>
      <c r="E3" s="24"/>
      <c r="F3" s="25"/>
      <c r="H3" s="22"/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L5" s="21">
        <f>İŞLEM!H6</f>
        <v>205</v>
      </c>
    </row>
    <row r="6" spans="1:12" s="21" customFormat="1" ht="21.75" customHeight="1">
      <c r="A6" s="63">
        <v>0.3923611111111111</v>
      </c>
      <c r="B6" s="24"/>
      <c r="C6" s="24"/>
      <c r="D6" s="24"/>
      <c r="E6" s="24"/>
      <c r="F6" s="25"/>
      <c r="H6" s="22"/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L8" s="21">
        <f>İŞLEM!H9</f>
        <v>302</v>
      </c>
    </row>
    <row r="9" spans="1:12" s="21" customFormat="1" ht="21.75" customHeight="1">
      <c r="A9" s="63">
        <v>0.4305555555555556</v>
      </c>
      <c r="B9" s="24"/>
      <c r="C9" s="24"/>
      <c r="D9" s="24"/>
      <c r="E9" s="24"/>
      <c r="F9" s="24"/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>
        <f>IF(E9&lt;&gt;"",VLOOKUP(E9,I1:J14,2,FALSE),"")</f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0.46875</v>
      </c>
      <c r="B12" s="24"/>
      <c r="C12" s="24"/>
      <c r="D12" s="24"/>
      <c r="E12" s="24"/>
      <c r="F12" s="24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63"/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63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63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0.5347222222222222</v>
      </c>
      <c r="B18" s="24"/>
      <c r="C18" s="24"/>
      <c r="D18" s="24"/>
      <c r="E18" s="24"/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0.5729166666666666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0.611111111111111</v>
      </c>
      <c r="B24" s="24"/>
      <c r="C24" s="24"/>
      <c r="D24" s="31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0.6493055555555556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44:A46"/>
    <mergeCell ref="A47:A49"/>
    <mergeCell ref="A30:A31"/>
    <mergeCell ref="A32:A34"/>
    <mergeCell ref="A1:F1"/>
    <mergeCell ref="A9:A11"/>
    <mergeCell ref="A12:A14"/>
    <mergeCell ref="A27:A29"/>
    <mergeCell ref="A3:A5"/>
    <mergeCell ref="A41:A43"/>
    <mergeCell ref="A6:A8"/>
    <mergeCell ref="B30:F31"/>
    <mergeCell ref="A18:A20"/>
    <mergeCell ref="A21:A23"/>
    <mergeCell ref="A15:A17"/>
    <mergeCell ref="A38:A40"/>
    <mergeCell ref="A24:A26"/>
    <mergeCell ref="A35:A37"/>
    <mergeCell ref="A51:F51"/>
    <mergeCell ref="A50:F50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24" right="0.23" top="0.54" bottom="0.76" header="0.5" footer="0.5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L52"/>
  <sheetViews>
    <sheetView view="pageBreakPreview" zoomScale="75" zoomScaleNormal="90" zoomScaleSheetLayoutView="75" zoomScalePageLayoutView="0" workbookViewId="0" topLeftCell="A1">
      <selection activeCell="A3" sqref="A3:A49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 t="s">
        <v>56</v>
      </c>
      <c r="B1" s="65"/>
      <c r="C1" s="65"/>
      <c r="D1" s="65"/>
      <c r="E1" s="65"/>
      <c r="F1" s="66"/>
      <c r="H1" s="22"/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L2" s="21">
        <f>İŞLEM!H3</f>
        <v>201</v>
      </c>
    </row>
    <row r="3" spans="1:12" s="21" customFormat="1" ht="21.75" customHeight="1">
      <c r="A3" s="63">
        <v>0.3541666666666667</v>
      </c>
      <c r="B3" s="24"/>
      <c r="C3" s="24"/>
      <c r="D3" s="24"/>
      <c r="E3" s="24"/>
      <c r="F3" s="25"/>
      <c r="H3" s="22"/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L5" s="21">
        <f>İŞLEM!H6</f>
        <v>205</v>
      </c>
    </row>
    <row r="6" spans="1:12" s="21" customFormat="1" ht="21.75" customHeight="1">
      <c r="A6" s="63">
        <v>0.3923611111111111</v>
      </c>
      <c r="B6" s="24"/>
      <c r="C6" s="24"/>
      <c r="D6" s="24"/>
      <c r="E6" s="24"/>
      <c r="F6" s="25"/>
      <c r="H6" s="22"/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L8" s="21">
        <f>İŞLEM!H9</f>
        <v>302</v>
      </c>
    </row>
    <row r="9" spans="1:12" s="21" customFormat="1" ht="21.75" customHeight="1">
      <c r="A9" s="63">
        <v>0.4305555555555556</v>
      </c>
      <c r="B9" s="24"/>
      <c r="C9" s="24"/>
      <c r="D9" s="24"/>
      <c r="E9" s="24"/>
      <c r="F9" s="24"/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>
        <f>IF(E9&lt;&gt;"",VLOOKUP(E9,I1:J14,2,FALSE),"")</f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0.46875</v>
      </c>
      <c r="B12" s="24"/>
      <c r="C12" s="24"/>
      <c r="D12" s="24"/>
      <c r="E12" s="24"/>
      <c r="F12" s="24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63"/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63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63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0.5347222222222222</v>
      </c>
      <c r="B18" s="24"/>
      <c r="C18" s="24"/>
      <c r="D18" s="24"/>
      <c r="E18" s="24"/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0.5729166666666666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0.611111111111111</v>
      </c>
      <c r="B24" s="24"/>
      <c r="C24" s="24"/>
      <c r="D24" s="31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0.6493055555555556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SOSYAL BİLGİLER ÖĞRETMENLİĞİ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41:A43"/>
    <mergeCell ref="A24:A26"/>
    <mergeCell ref="A35:A37"/>
    <mergeCell ref="A18:A20"/>
    <mergeCell ref="A27:A29"/>
    <mergeCell ref="A52:F52"/>
    <mergeCell ref="A44:A46"/>
    <mergeCell ref="A47:A49"/>
    <mergeCell ref="A50:F50"/>
    <mergeCell ref="A51:F51"/>
    <mergeCell ref="A15:A17"/>
    <mergeCell ref="A32:A34"/>
    <mergeCell ref="A21:A23"/>
    <mergeCell ref="A38:A40"/>
    <mergeCell ref="B30:F31"/>
    <mergeCell ref="A1:F1"/>
    <mergeCell ref="A3:A5"/>
    <mergeCell ref="A6:A8"/>
    <mergeCell ref="A9:A11"/>
    <mergeCell ref="A12:A14"/>
    <mergeCell ref="A30:A31"/>
  </mergeCells>
  <dataValidations count="3">
    <dataValidation type="list" allowBlank="1" showInputMessage="1" showErrorMessage="1" sqref="B5:F5 B8:F8 B14:F14 B17:F17 B20:F20 B23:F23 B26:F26 B29:F29 B11:F11">
      <formula1>$L$1:$L$20</formula1>
    </dataValidation>
    <dataValidation type="list" allowBlank="1" showInputMessage="1" showErrorMessage="1" sqref="B3:F3 B47:F47 B44:F44 B41:F41 B38:F38 B35:F35 B32:F32 B27:F27 B24:F24 B21:F21 B18:F18 B15:F15 B12:F12 B9:F9 B6:F6">
      <formula1>$I$1:$I$14</formula1>
    </dataValidation>
    <dataValidation type="list" allowBlank="1" showInputMessage="1" showErrorMessage="1" sqref="B49:F49 B46:F46 B43:F43 B40:F40 B37:F37 B34:F34">
      <formula1>$M$1:$M$20</formula1>
    </dataValidation>
  </dataValidations>
  <printOptions/>
  <pageMargins left="0.24" right="0.23" top="0.54" bottom="0.76" header="0.5" footer="0.5"/>
  <pageSetup horizontalDpi="300" verticalDpi="3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5">
    <pageSetUpPr fitToPage="1"/>
  </sheetPr>
  <dimension ref="A1:L52"/>
  <sheetViews>
    <sheetView view="pageBreakPreview" zoomScale="75" zoomScaleNormal="90" zoomScaleSheetLayoutView="75" zoomScalePageLayoutView="0" workbookViewId="0" topLeftCell="A1">
      <selection activeCell="A1" sqref="A1:F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2" s="21" customFormat="1" ht="21.75" customHeight="1">
      <c r="A1" s="64"/>
      <c r="B1" s="65"/>
      <c r="C1" s="65"/>
      <c r="D1" s="65"/>
      <c r="E1" s="65"/>
      <c r="F1" s="66"/>
      <c r="H1" s="22"/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L2" s="21">
        <f>İŞLEM!H3</f>
        <v>201</v>
      </c>
    </row>
    <row r="3" spans="1:12" s="21" customFormat="1" ht="21.75" customHeight="1">
      <c r="A3" s="63">
        <v>0.3541666666666667</v>
      </c>
      <c r="B3" s="24"/>
      <c r="C3" s="24"/>
      <c r="D3" s="24"/>
      <c r="E3" s="24"/>
      <c r="F3" s="25"/>
      <c r="H3" s="22"/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L5" s="21">
        <f>İŞLEM!H6</f>
        <v>205</v>
      </c>
    </row>
    <row r="6" spans="1:12" s="21" customFormat="1" ht="21.75" customHeight="1">
      <c r="A6" s="63">
        <v>0.3923611111111111</v>
      </c>
      <c r="B6" s="24"/>
      <c r="C6" s="24"/>
      <c r="D6" s="24"/>
      <c r="E6" s="24"/>
      <c r="F6" s="25"/>
      <c r="H6" s="22"/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L8" s="21">
        <f>İŞLEM!H9</f>
        <v>302</v>
      </c>
    </row>
    <row r="9" spans="1:12" s="21" customFormat="1" ht="21.75" customHeight="1">
      <c r="A9" s="63">
        <v>0.4305555555555556</v>
      </c>
      <c r="B9" s="24"/>
      <c r="C9" s="24"/>
      <c r="D9" s="24"/>
      <c r="E9" s="24"/>
      <c r="F9" s="24"/>
      <c r="H9" s="22"/>
      <c r="L9" s="21">
        <f>İŞLEM!H10</f>
        <v>204</v>
      </c>
    </row>
    <row r="10" spans="1:12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>
        <f>IF(E9&lt;&gt;"",VLOOKUP(E9,I1:J14,2,FALSE),"")</f>
      </c>
      <c r="F10" s="36">
        <f>IF(F9&lt;&gt;"",VLOOKUP(F9,I1:J14,2,FALSE),"")</f>
      </c>
      <c r="H10" s="22"/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</row>
    <row r="12" spans="1:12" s="21" customFormat="1" ht="21.75" customHeight="1">
      <c r="A12" s="63">
        <v>0.46875</v>
      </c>
      <c r="B12" s="24"/>
      <c r="C12" s="24"/>
      <c r="D12" s="24"/>
      <c r="E12" s="24"/>
      <c r="F12" s="24"/>
      <c r="H12" s="22"/>
      <c r="L12" s="21">
        <f>İŞLEM!H13</f>
        <v>306</v>
      </c>
    </row>
    <row r="13" spans="1:12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</row>
    <row r="15" spans="1:12" s="21" customFormat="1" ht="21.75" customHeight="1">
      <c r="A15" s="63"/>
      <c r="B15" s="29"/>
      <c r="C15" s="29"/>
      <c r="D15" s="29"/>
      <c r="E15" s="29"/>
      <c r="F15" s="29"/>
      <c r="H15" s="22"/>
      <c r="L15" s="21" t="str">
        <f>İŞLEM!H16</f>
        <v>BLAB</v>
      </c>
    </row>
    <row r="16" spans="1:12" s="21" customFormat="1" ht="21.75" customHeight="1">
      <c r="A16" s="63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63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0.5347222222222222</v>
      </c>
      <c r="B18" s="24"/>
      <c r="C18" s="24"/>
      <c r="D18" s="24"/>
      <c r="E18" s="24"/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0.5729166666666666</v>
      </c>
      <c r="B21" s="24"/>
      <c r="C21" s="24"/>
      <c r="D21" s="24"/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0.611111111111111</v>
      </c>
      <c r="B24" s="24"/>
      <c r="C24" s="24"/>
      <c r="D24" s="31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0.6493055555555556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33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33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18:A20"/>
    <mergeCell ref="A21:A23"/>
    <mergeCell ref="A1:F1"/>
    <mergeCell ref="A3:A5"/>
    <mergeCell ref="A6:A8"/>
    <mergeCell ref="A9:A11"/>
    <mergeCell ref="A12:A14"/>
    <mergeCell ref="A15:A17"/>
    <mergeCell ref="A24:A26"/>
    <mergeCell ref="A27:A29"/>
    <mergeCell ref="A50:F50"/>
    <mergeCell ref="A51:F51"/>
    <mergeCell ref="A30:A31"/>
    <mergeCell ref="B30:F31"/>
    <mergeCell ref="A52:F52"/>
    <mergeCell ref="A32:A34"/>
    <mergeCell ref="A35:A37"/>
    <mergeCell ref="A38:A40"/>
    <mergeCell ref="A41:A43"/>
    <mergeCell ref="A44:A46"/>
    <mergeCell ref="A47:A49"/>
  </mergeCells>
  <dataValidations count="3">
    <dataValidation type="list" allowBlank="1" showInputMessage="1" showErrorMessage="1" sqref="B49:F49 B46:F46 B43:F43 B40:F40 B37:F37 B34:F34">
      <formula1>$M$1:$M$20</formula1>
    </dataValidation>
    <dataValidation type="list" allowBlank="1" showInputMessage="1" showErrorMessage="1" sqref="B3:F3 B47:F47 B44:F44 B41:F41 B38:F38 B35:F35 B32:F32 B27:F27 B24:F24 B21:F21 B18:F18 B15:F15 B12:F12 B9:F9 B6:F6">
      <formula1>$I$1:$I$14</formula1>
    </dataValidation>
    <dataValidation type="list" allowBlank="1" showInputMessage="1" showErrorMessage="1" sqref="B5:F5 B8:F8 B14:F14 B17:F17 B20:F20 B23:F23 B26:F26 B29:F29 B11:F11">
      <formula1>$L$1:$L$20</formula1>
    </dataValidation>
  </dataValidations>
  <printOptions/>
  <pageMargins left="0.24" right="0.23" top="0.54" bottom="0.76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>
    <pageSetUpPr fitToPage="1"/>
  </sheetPr>
  <dimension ref="A1:L52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6.7539062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1" width="9.125" style="34" customWidth="1"/>
    <col min="12" max="12" width="9.25390625" style="34" bestFit="1" customWidth="1"/>
    <col min="13" max="16384" width="9.125" style="34" customWidth="1"/>
  </cols>
  <sheetData>
    <row r="1" spans="1:12" s="21" customFormat="1" ht="21.75" customHeight="1">
      <c r="A1" s="64" t="s">
        <v>43</v>
      </c>
      <c r="B1" s="65"/>
      <c r="C1" s="65"/>
      <c r="D1" s="65"/>
      <c r="E1" s="65"/>
      <c r="F1" s="66"/>
      <c r="H1" s="22"/>
      <c r="I1" s="48" t="s">
        <v>148</v>
      </c>
      <c r="J1" s="49" t="s">
        <v>28</v>
      </c>
      <c r="L1" s="21">
        <f>İŞLEM!H2</f>
        <v>101</v>
      </c>
    </row>
    <row r="2" spans="1:12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8" t="s">
        <v>149</v>
      </c>
      <c r="J2" s="49" t="s">
        <v>28</v>
      </c>
      <c r="L2" s="21">
        <f>İŞLEM!H3</f>
        <v>201</v>
      </c>
    </row>
    <row r="3" spans="1:12" s="21" customFormat="1" ht="21.75" customHeight="1">
      <c r="A3" s="63">
        <v>0.375</v>
      </c>
      <c r="B3" s="24"/>
      <c r="C3" s="24"/>
      <c r="D3" s="24"/>
      <c r="E3" s="24"/>
      <c r="F3" s="24"/>
      <c r="H3" s="22"/>
      <c r="I3" s="48" t="s">
        <v>83</v>
      </c>
      <c r="J3" s="49" t="s">
        <v>66</v>
      </c>
      <c r="L3" s="21">
        <f>İŞLEM!H4</f>
        <v>202</v>
      </c>
    </row>
    <row r="4" spans="1:12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8" t="s">
        <v>84</v>
      </c>
      <c r="J4" s="49" t="s">
        <v>73</v>
      </c>
      <c r="L4" s="21">
        <f>İŞLEM!H5</f>
        <v>203</v>
      </c>
    </row>
    <row r="5" spans="1:12" s="21" customFormat="1" ht="21.75" customHeight="1">
      <c r="A5" s="63"/>
      <c r="B5" s="27"/>
      <c r="C5" s="27"/>
      <c r="D5" s="27"/>
      <c r="E5" s="27"/>
      <c r="F5" s="28"/>
      <c r="H5" s="22"/>
      <c r="I5" s="48" t="s">
        <v>85</v>
      </c>
      <c r="J5" s="49" t="s">
        <v>28</v>
      </c>
      <c r="L5" s="21">
        <f>İŞLEM!H6</f>
        <v>205</v>
      </c>
    </row>
    <row r="6" spans="1:12" s="21" customFormat="1" ht="21.75" customHeight="1">
      <c r="A6" s="63">
        <v>0.4166666666666667</v>
      </c>
      <c r="B6" s="24"/>
      <c r="C6" s="24"/>
      <c r="D6" s="24" t="s">
        <v>86</v>
      </c>
      <c r="E6" s="24"/>
      <c r="F6" s="24"/>
      <c r="H6" s="22"/>
      <c r="I6" s="48" t="s">
        <v>86</v>
      </c>
      <c r="J6" s="49" t="s">
        <v>22</v>
      </c>
      <c r="L6" s="21">
        <f>İŞLEM!H7</f>
        <v>206</v>
      </c>
    </row>
    <row r="7" spans="1:12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 t="str">
        <f>IF(D6&lt;&gt;"",VLOOKUP(D6,I1:J14,2,FALSE),"")</f>
        <v>OB</v>
      </c>
      <c r="E7" s="36">
        <f>IF(E6&lt;&gt;"",VLOOKUP(E6,I1:J14,2,FALSE),"")</f>
      </c>
      <c r="F7" s="36">
        <f>IF(F6&lt;&gt;"",VLOOKUP(F6,I1:J14,2,FALSE),"")</f>
      </c>
      <c r="H7" s="22"/>
      <c r="I7" s="48" t="s">
        <v>87</v>
      </c>
      <c r="J7" s="49" t="s">
        <v>59</v>
      </c>
      <c r="L7" s="21">
        <f>İŞLEM!H8</f>
        <v>301</v>
      </c>
    </row>
    <row r="8" spans="1:12" s="21" customFormat="1" ht="21.75" customHeight="1">
      <c r="A8" s="63"/>
      <c r="B8" s="27"/>
      <c r="C8" s="27"/>
      <c r="D8" s="27"/>
      <c r="E8" s="27"/>
      <c r="F8" s="28"/>
      <c r="H8" s="22"/>
      <c r="I8" s="48" t="s">
        <v>88</v>
      </c>
      <c r="J8" s="49" t="s">
        <v>30</v>
      </c>
      <c r="L8" s="21">
        <f>İŞLEM!H9</f>
        <v>302</v>
      </c>
    </row>
    <row r="9" spans="1:12" s="21" customFormat="1" ht="21.75" customHeight="1">
      <c r="A9" s="63">
        <v>0.4583333333333333</v>
      </c>
      <c r="B9" s="24" t="s">
        <v>85</v>
      </c>
      <c r="C9" s="24" t="s">
        <v>83</v>
      </c>
      <c r="D9" s="24" t="s">
        <v>86</v>
      </c>
      <c r="E9" s="24"/>
      <c r="F9" s="24"/>
      <c r="H9" s="22"/>
      <c r="I9" s="48" t="s">
        <v>89</v>
      </c>
      <c r="J9" s="49" t="s">
        <v>180</v>
      </c>
      <c r="L9" s="21">
        <f>İŞLEM!H10</f>
        <v>204</v>
      </c>
    </row>
    <row r="10" spans="1:12" s="21" customFormat="1" ht="21.75" customHeight="1">
      <c r="A10" s="63"/>
      <c r="B10" s="36" t="str">
        <f>IF(B9&lt;&gt;"",VLOOKUP(B9,I1:J14,2,FALSE),"")</f>
        <v>GAA</v>
      </c>
      <c r="C10" s="36" t="str">
        <f>IF(C9&lt;&gt;"",VLOOKUP(C9,I1:J14,2,FALSE),"")</f>
        <v>ÖZY</v>
      </c>
      <c r="D10" s="36" t="str">
        <f>IF(D9&lt;&gt;"",VLOOKUP(D9,I1:J14,2,FALSE),"")</f>
        <v>OB</v>
      </c>
      <c r="E10" s="36">
        <f>IF(E9&lt;&gt;"",VLOOKUP(E9,I1:J14,2,FALSE),"")</f>
      </c>
      <c r="F10" s="36">
        <f>IF(F9&lt;&gt;"",VLOOKUP(F9,I1:J14,2,FALSE),"")</f>
      </c>
      <c r="L10" s="21">
        <f>İŞLEM!H11</f>
        <v>304</v>
      </c>
    </row>
    <row r="11" spans="1:12" s="21" customFormat="1" ht="21.75" customHeight="1">
      <c r="A11" s="63"/>
      <c r="B11" s="27"/>
      <c r="C11" s="27"/>
      <c r="D11" s="27"/>
      <c r="E11" s="27"/>
      <c r="F11" s="27"/>
      <c r="L11" s="21">
        <f>İŞLEM!H12</f>
        <v>305</v>
      </c>
    </row>
    <row r="12" spans="1:12" s="21" customFormat="1" ht="21.75" customHeight="1">
      <c r="A12" s="63">
        <v>0.5</v>
      </c>
      <c r="B12" s="24" t="s">
        <v>85</v>
      </c>
      <c r="C12" s="24" t="s">
        <v>83</v>
      </c>
      <c r="D12" s="24" t="s">
        <v>89</v>
      </c>
      <c r="E12" s="24" t="s">
        <v>87</v>
      </c>
      <c r="F12" s="24"/>
      <c r="L12" s="21">
        <f>İŞLEM!H13</f>
        <v>306</v>
      </c>
    </row>
    <row r="13" spans="1:12" s="21" customFormat="1" ht="21.75" customHeight="1">
      <c r="A13" s="63"/>
      <c r="B13" s="36" t="str">
        <f>IF(B12&lt;&gt;"",VLOOKUP(B12,I1:J14,2,FALSE),"")</f>
        <v>GAA</v>
      </c>
      <c r="C13" s="36" t="str">
        <f>IF(C12&lt;&gt;"",VLOOKUP(C12,I1:J14,2,FALSE),"")</f>
        <v>ÖZY</v>
      </c>
      <c r="D13" s="36" t="str">
        <f>IF(D12&lt;&gt;"",VLOOKUP(D12,I1:J14,2,FALSE),"")</f>
        <v>YA</v>
      </c>
      <c r="E13" s="36" t="str">
        <f>IF(E12&lt;&gt;"",VLOOKUP(E12,I1:J14,2,FALSE),"")</f>
        <v>YY</v>
      </c>
      <c r="F13" s="36">
        <f>IF(F12&lt;&gt;"",VLOOKUP(F12,I1:J14,2,FALSE),"")</f>
      </c>
      <c r="L13" s="21">
        <f>İŞLEM!H14</f>
        <v>307</v>
      </c>
    </row>
    <row r="14" spans="1:12" s="21" customFormat="1" ht="21.75" customHeight="1">
      <c r="A14" s="63"/>
      <c r="B14" s="27"/>
      <c r="C14" s="27"/>
      <c r="D14" s="27"/>
      <c r="E14" s="27"/>
      <c r="F14" s="27"/>
      <c r="L14" s="21" t="str">
        <f>İŞLEM!H15</f>
        <v>KLAB</v>
      </c>
    </row>
    <row r="15" spans="1:12" s="21" customFormat="1" ht="21.75" customHeight="1">
      <c r="A15" s="73">
        <v>0.5069444444444444</v>
      </c>
      <c r="B15" s="29"/>
      <c r="C15" s="29"/>
      <c r="D15" s="29"/>
      <c r="E15" s="29"/>
      <c r="F15" s="29"/>
      <c r="L15" s="21" t="str">
        <f>İŞLEM!H16</f>
        <v>BLAB</v>
      </c>
    </row>
    <row r="16" spans="1:12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</row>
    <row r="17" spans="1:12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</row>
    <row r="18" spans="1:12" s="21" customFormat="1" ht="21.75" customHeight="1">
      <c r="A18" s="63">
        <v>0.5416666666666666</v>
      </c>
      <c r="B18" s="24" t="s">
        <v>148</v>
      </c>
      <c r="C18" s="24"/>
      <c r="D18" s="24"/>
      <c r="E18" s="24" t="s">
        <v>84</v>
      </c>
      <c r="F18" s="24"/>
      <c r="H18" s="22"/>
      <c r="L18" s="21" t="str">
        <f>İŞLEM!H19</f>
        <v>KONFERANS SAL.</v>
      </c>
    </row>
    <row r="19" spans="1:12" s="21" customFormat="1" ht="21.75" customHeight="1">
      <c r="A19" s="63"/>
      <c r="B19" s="36" t="str">
        <f>IF(B18&lt;&gt;"",VLOOKUP(B18,I1:J14,2,FALSE),"")</f>
        <v>GAA</v>
      </c>
      <c r="C19" s="36">
        <f>IF(C18&lt;&gt;"",VLOOKUP(C18,I1:J14,2,FALSE),"")</f>
      </c>
      <c r="D19" s="39">
        <f>IF(D18&lt;&gt;"",VLOOKUP(D18,I1:J14,2,FALSE),"")</f>
      </c>
      <c r="E19" s="36" t="str">
        <f>IF(E18&lt;&gt;"",VLOOKUP(E18,I1:J14,2,FALSE),"")</f>
        <v>KK</v>
      </c>
      <c r="F19" s="36">
        <f>IF(F18&lt;&gt;"",VLOOKUP(F18,I1:J14,2,FALSE),"")</f>
      </c>
      <c r="H19" s="22"/>
      <c r="L19" s="21" t="str">
        <f>İŞLEM!H20</f>
        <v>HOCA OFİSİ</v>
      </c>
    </row>
    <row r="20" spans="1:12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</row>
    <row r="21" spans="1:8" s="21" customFormat="1" ht="21.75" customHeight="1">
      <c r="A21" s="63">
        <v>0.5833333333333334</v>
      </c>
      <c r="B21" s="24"/>
      <c r="C21" s="24"/>
      <c r="D21" s="24"/>
      <c r="E21" s="24" t="s">
        <v>84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>
        <f>IF(D21&lt;&gt;"",VLOOKUP(D21,I1:J14,2,FALSE),"")</f>
      </c>
      <c r="E22" s="36" t="str">
        <f>IF(E21&lt;&gt;"",VLOOKUP(E21,I1:J14,2,FALSE),"")</f>
        <v>KK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 t="s">
        <v>88</v>
      </c>
      <c r="C24" s="24"/>
      <c r="D24" s="24"/>
      <c r="E24" s="24"/>
      <c r="F24" s="24"/>
      <c r="H24" s="22"/>
    </row>
    <row r="25" spans="1:8" s="21" customFormat="1" ht="21.75" customHeight="1">
      <c r="A25" s="63"/>
      <c r="B25" s="36" t="str">
        <f>IF(B24&lt;&gt;"",VLOOKUP(B24,I1:J14,2,FALSE),"")</f>
        <v>ÖY</v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MUHASEBE ve VERGİ UYGULAMALARI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IF(B32&lt;&gt;"",VLOOKUP(B32,I1:K14,3,FALSE),"")</f>
      </c>
      <c r="C33" s="36">
        <f>IF(C32&lt;&gt;"",VLOOKUP(C32,I1:K14,3,FALSE),"")</f>
      </c>
      <c r="D33" s="36">
        <f>IF(D32&lt;&gt;"",VLOOKUP(D32,I1:K14,3,FALSE),"")</f>
      </c>
      <c r="E33" s="36">
        <f>IF(E32&lt;&gt;"",VLOOKUP(E32,I1:K14,3,FALSE),"")</f>
      </c>
      <c r="F33" s="37">
        <f>IF(F32&lt;&gt;"",VLOOKUP(F32,I1:K14,3,FALSE),"")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IF(B35&lt;&gt;"",VLOOKUP(B35,I1:K14,3,FALSE),"")</f>
      </c>
      <c r="C36" s="36">
        <f>IF(C35&lt;&gt;"",VLOOKUP(C35,I1:K14,3,FALSE),"")</f>
      </c>
      <c r="D36" s="36">
        <f>IF(D35&lt;&gt;"",VLOOKUP(D35,I1:K14,3,FALSE),"")</f>
      </c>
      <c r="E36" s="36">
        <f>IF(E35&lt;&gt;"",VLOOKUP(E35,I1:K14,3,FALSE),"")</f>
      </c>
      <c r="F36" s="37">
        <f>IF(F35&lt;&gt;"",VLOOKUP(F35,I1:K14,3,FALSE),"")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IF(B38&lt;&gt;"",VLOOKUP(B38,I1:K14,3,FALSE),"")</f>
      </c>
      <c r="C39" s="36">
        <f>IF(C38&lt;&gt;"",VLOOKUP(C38,I1:K14,3,FALSE),"")</f>
      </c>
      <c r="D39" s="36">
        <f>IF(D38&lt;&gt;"",VLOOKUP(D38,I1:K14,3,FALSE),"")</f>
      </c>
      <c r="E39" s="36">
        <f>IF(E38&lt;&gt;"",VLOOKUP(E38,I1:K14,3,FALSE),"")</f>
      </c>
      <c r="F39" s="36">
        <f>IF(F38&lt;&gt;"",VLOOKUP(F38,I1:K14,3,FALSE),"")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IF(B41&lt;&gt;"",VLOOKUP(B41,I1:K14,3,FALSE),"")</f>
      </c>
      <c r="C42" s="36">
        <f>IF(C41&lt;&gt;"",VLOOKUP(C41,I1:K14,3,FALSE),"")</f>
      </c>
      <c r="D42" s="36">
        <f>IF(D41&lt;&gt;"",VLOOKUP(D41,I1:K14,3,FALSE),"")</f>
      </c>
      <c r="E42" s="36">
        <f>IF(E41&lt;&gt;"",VLOOKUP(E41,I1:K14,3,FALSE),"")</f>
      </c>
      <c r="F42" s="36">
        <f>IF(F41&lt;&gt;"",VLOOKUP(F41,I1:K14,3,FALSE),"")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IF(B44&lt;&gt;"",VLOOKUP(B44,I1:K14,3,FALSE),"")</f>
      </c>
      <c r="C45" s="36">
        <f>IF(C44&lt;&gt;"",VLOOKUP(C44,I1:K14,3,FALSE),"")</f>
      </c>
      <c r="D45" s="36">
        <f>IF(D44&lt;&gt;"",VLOOKUP(D44,I1:K14,3,FALSE),"")</f>
      </c>
      <c r="E45" s="36">
        <f>IF(E44&lt;&gt;"",VLOOKUP(E44,I1:K14,3,FALSE),"")</f>
      </c>
      <c r="F45" s="36">
        <f>IF(F44&lt;&gt;"",VLOOKUP(F44,I1:K14,3,FALSE),"")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IF(B47&lt;&gt;"",VLOOKUP(B47,I1:K14,3,FALSE),"")</f>
      </c>
      <c r="C48" s="36">
        <f>IF(C47&lt;&gt;"",VLOOKUP(C47,I1:K14,3,FALSE),"")</f>
      </c>
      <c r="D48" s="36">
        <f>IF(D47&lt;&gt;"",VLOOKUP(D47,I1:K14,3,FALSE),"")</f>
      </c>
      <c r="E48" s="36">
        <f>IF(E47&lt;&gt;"",VLOOKUP(E47,I1:K14,3,FALSE),"")</f>
      </c>
      <c r="F48" s="36">
        <f>IF(F47&lt;&gt;"",VLOOKUP(F47,I1:K14,3,FALSE),"")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/>
  <mergeCells count="21">
    <mergeCell ref="A51:F51"/>
    <mergeCell ref="A15:A17"/>
    <mergeCell ref="A27:A29"/>
    <mergeCell ref="A18:A20"/>
    <mergeCell ref="A30:A31"/>
    <mergeCell ref="A52:F52"/>
    <mergeCell ref="A41:A43"/>
    <mergeCell ref="A50:F50"/>
    <mergeCell ref="A35:A37"/>
    <mergeCell ref="A38:A40"/>
    <mergeCell ref="A32:A34"/>
    <mergeCell ref="A21:A23"/>
    <mergeCell ref="A47:A49"/>
    <mergeCell ref="A1:F1"/>
    <mergeCell ref="B30:F31"/>
    <mergeCell ref="A44:A46"/>
    <mergeCell ref="A3:A5"/>
    <mergeCell ref="A6:A8"/>
    <mergeCell ref="A24:A26"/>
    <mergeCell ref="A9:A11"/>
    <mergeCell ref="A12:A14"/>
  </mergeCells>
  <dataValidations count="4">
    <dataValidation type="list" allowBlank="1" showInputMessage="1" showErrorMessage="1" sqref="B5:F5 B8:F8 B14:F14 B17:F17 B20:F20 B23:F23 B26:F26 B29:F29 B34:F34 B37:F37 B40:F40 B43:F43 B46:F46 B49:F49 B11:F11">
      <formula1>$L$1:$L$20</formula1>
    </dataValidation>
    <dataValidation type="list" allowBlank="1" showInputMessage="1" showErrorMessage="1" sqref="C3:F3 E38 E41 C6:F6">
      <formula1>$I$1:$I$9</formula1>
    </dataValidation>
    <dataValidation type="list" allowBlank="1" showInputMessage="1" showErrorMessage="1" sqref="B3 B18:F18 B6 B15:F15 B35:F35 B41 B47:F47 F38 B24:F24 B12:F12 B44:C44 B21:F21 B32:F32 B27:F27 F41 D41 E44:F44 B38:D38 B9:F9">
      <formula1>$I$1:$I$11</formula1>
    </dataValidation>
    <dataValidation type="list" allowBlank="1" showInputMessage="1" showErrorMessage="1" sqref="C41 D44">
      <formula1>$I$1:$I$14</formula1>
    </dataValidation>
  </dataValidations>
  <printOptions/>
  <pageMargins left="0.95" right="0.75" top="1" bottom="1" header="0.5" footer="0.5"/>
  <pageSetup fitToHeight="1" fitToWidth="1" horizontalDpi="600" verticalDpi="600" orientation="portrait" paperSize="9" scale="5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0">
    <pageSetUpPr fitToPage="1"/>
  </sheetPr>
  <dimension ref="A1:M52"/>
  <sheetViews>
    <sheetView view="pageBreakPreview" zoomScale="75" zoomScaleSheetLayoutView="75" zoomScalePageLayoutView="0" workbookViewId="0" topLeftCell="A5">
      <selection activeCell="B30" sqref="B30:F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44</v>
      </c>
      <c r="B1" s="65"/>
      <c r="C1" s="65"/>
      <c r="D1" s="65"/>
      <c r="E1" s="65"/>
      <c r="F1" s="66"/>
      <c r="H1" s="22"/>
      <c r="I1" s="46" t="s">
        <v>90</v>
      </c>
      <c r="J1" s="47" t="s">
        <v>21</v>
      </c>
      <c r="L1" s="43">
        <f>İŞLEM!H2</f>
        <v>101</v>
      </c>
      <c r="M1" s="43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91</v>
      </c>
      <c r="J2" s="47" t="s">
        <v>73</v>
      </c>
      <c r="L2" s="43">
        <f>İŞLEM!H3</f>
        <v>201</v>
      </c>
      <c r="M2" s="43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5" t="s">
        <v>91</v>
      </c>
      <c r="F3" s="24"/>
      <c r="H3" s="22"/>
      <c r="I3" s="46" t="s">
        <v>92</v>
      </c>
      <c r="J3" s="47" t="s">
        <v>66</v>
      </c>
      <c r="L3" s="43">
        <f>İŞLEM!H4</f>
        <v>202</v>
      </c>
      <c r="M3" s="43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 t="str">
        <f>IF(E3&lt;&gt;"",VLOOKUP(E3,I1:J14,2,FALSE),"")</f>
        <v>KK</v>
      </c>
      <c r="F4" s="36">
        <f>IF(F3&lt;&gt;"",VLOOKUP(F3,I1:J14,2,FALSE),"")</f>
      </c>
      <c r="H4" s="22"/>
      <c r="I4" s="46" t="s">
        <v>93</v>
      </c>
      <c r="J4" s="47" t="s">
        <v>21</v>
      </c>
      <c r="L4" s="43">
        <f>İŞLEM!H5</f>
        <v>203</v>
      </c>
      <c r="M4" s="43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94</v>
      </c>
      <c r="J5" s="47" t="s">
        <v>7</v>
      </c>
      <c r="L5" s="43">
        <f>İŞLEM!H6</f>
        <v>205</v>
      </c>
      <c r="M5" s="43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5" t="s">
        <v>91</v>
      </c>
      <c r="F6" s="24"/>
      <c r="H6" s="22"/>
      <c r="I6" s="46" t="s">
        <v>174</v>
      </c>
      <c r="J6" s="47" t="s">
        <v>36</v>
      </c>
      <c r="L6" s="43">
        <f>İŞLEM!H7</f>
        <v>206</v>
      </c>
      <c r="M6" s="43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 t="str">
        <f>IF(E6&lt;&gt;"",VLOOKUP(E6,I1:J14,2,FALSE),"")</f>
        <v>KK</v>
      </c>
      <c r="F7" s="36">
        <f>IF(F6&lt;&gt;"",VLOOKUP(F6,I1:J14,2,FALSE),"")</f>
      </c>
      <c r="H7" s="22"/>
      <c r="I7" s="22"/>
      <c r="L7" s="43">
        <f>İŞLEM!H8</f>
        <v>301</v>
      </c>
      <c r="M7" s="43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22"/>
      <c r="L8" s="43">
        <f>İŞLEM!H9</f>
        <v>302</v>
      </c>
      <c r="M8" s="43">
        <f t="shared" si="0"/>
        <v>302</v>
      </c>
    </row>
    <row r="9" spans="1:13" s="21" customFormat="1" ht="21.75" customHeight="1">
      <c r="A9" s="63">
        <v>0.4583333333333333</v>
      </c>
      <c r="B9" s="24"/>
      <c r="C9" s="24"/>
      <c r="D9" s="24" t="s">
        <v>93</v>
      </c>
      <c r="E9" s="24" t="s">
        <v>90</v>
      </c>
      <c r="F9" s="24"/>
      <c r="H9" s="22"/>
      <c r="I9" s="22"/>
      <c r="L9" s="43">
        <f>İŞLEM!H10</f>
        <v>204</v>
      </c>
      <c r="M9" s="43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 t="str">
        <f>IF(D9&lt;&gt;"",VLOOKUP(D9,I1:J14,2,FALSE),"")</f>
        <v>BB</v>
      </c>
      <c r="E10" s="36" t="str">
        <f>IF(E9&lt;&gt;"",VLOOKUP(E9,I1:J14,2,FALSE),"")</f>
        <v>BB</v>
      </c>
      <c r="F10" s="36">
        <f>IF(F9&lt;&gt;"",VLOOKUP(F9,I1:J14,2,FALSE),"")</f>
      </c>
      <c r="H10" s="22"/>
      <c r="L10" s="43">
        <f>İŞLEM!H11</f>
        <v>304</v>
      </c>
      <c r="M10" s="43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43">
        <f>İŞLEM!H12</f>
        <v>305</v>
      </c>
      <c r="M11" s="43">
        <f t="shared" si="0"/>
        <v>305</v>
      </c>
    </row>
    <row r="12" spans="1:13" s="21" customFormat="1" ht="21.75" customHeight="1">
      <c r="A12" s="63">
        <v>0.5</v>
      </c>
      <c r="B12" s="24" t="s">
        <v>94</v>
      </c>
      <c r="C12" s="24"/>
      <c r="D12" s="24" t="s">
        <v>93</v>
      </c>
      <c r="E12" s="24" t="s">
        <v>90</v>
      </c>
      <c r="F12" s="24"/>
      <c r="H12" s="22"/>
      <c r="L12" s="43">
        <f>İŞLEM!H13</f>
        <v>306</v>
      </c>
      <c r="M12" s="43">
        <f t="shared" si="0"/>
        <v>306</v>
      </c>
    </row>
    <row r="13" spans="1:13" s="21" customFormat="1" ht="21.75" customHeight="1">
      <c r="A13" s="63"/>
      <c r="B13" s="36" t="str">
        <f>IF(B12&lt;&gt;"",VLOOKUP(B12,I1:J14,2,FALSE),"")</f>
        <v>ÖG</v>
      </c>
      <c r="C13" s="36">
        <f>IF(C12&lt;&gt;"",VLOOKUP(C12,I1:J14,2,FALSE),"")</f>
      </c>
      <c r="D13" s="36" t="str">
        <f>IF(D12&lt;&gt;"",VLOOKUP(D12,I1:J14,2,FALSE),"")</f>
        <v>BB</v>
      </c>
      <c r="E13" s="36" t="str">
        <f>IF(E12&lt;&gt;"",VLOOKUP(E12,I1:J14,2,FALSE),"")</f>
        <v>BB</v>
      </c>
      <c r="F13" s="36">
        <f>IF(F12&lt;&gt;"",VLOOKUP(F12,I1:J14,2,FALSE),"")</f>
      </c>
      <c r="H13" s="22"/>
      <c r="L13" s="43">
        <f>İŞLEM!H14</f>
        <v>307</v>
      </c>
      <c r="M13" s="43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43" t="str">
        <f>İŞLEM!H15</f>
        <v>KLAB</v>
      </c>
      <c r="M14" s="43" t="str">
        <f t="shared" si="0"/>
        <v>KLAB</v>
      </c>
    </row>
    <row r="15" spans="1:13" s="21" customFormat="1" ht="21.75" customHeight="1">
      <c r="A15" s="73">
        <v>0</v>
      </c>
      <c r="B15" s="29"/>
      <c r="C15" s="29"/>
      <c r="D15" s="29"/>
      <c r="E15" s="29"/>
      <c r="F15" s="29"/>
      <c r="H15" s="22"/>
      <c r="L15" s="43" t="str">
        <f>İŞLEM!H16</f>
        <v>BLAB</v>
      </c>
      <c r="M15" s="43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43" t="str">
        <f>İŞLEM!H17</f>
        <v>BAHÇE</v>
      </c>
      <c r="M16" s="43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43" t="str">
        <f>İŞLEM!H18</f>
        <v>SPOR SAHASI</v>
      </c>
      <c r="M17" s="43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4" t="s">
        <v>92</v>
      </c>
      <c r="E18" s="24" t="s">
        <v>174</v>
      </c>
      <c r="F18" s="24"/>
      <c r="H18" s="22"/>
      <c r="L18" s="43" t="str">
        <f>İŞLEM!H19</f>
        <v>KONFERANS SAL.</v>
      </c>
      <c r="M18" s="43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 t="str">
        <f>IF(D18&lt;&gt;"",VLOOKUP(D18,I1:J14,2,FALSE),"")</f>
        <v>ÖZY</v>
      </c>
      <c r="E19" s="36" t="str">
        <f>IF(E18&lt;&gt;"",VLOOKUP(E18,I1:J14,2,FALSE),"")</f>
        <v>NNM</v>
      </c>
      <c r="F19" s="36">
        <f>IF(F18&lt;&gt;"",VLOOKUP(F18,I1:J14,2,FALSE),"")</f>
      </c>
      <c r="H19" s="22"/>
      <c r="L19" s="43" t="str">
        <f>İŞLEM!H20</f>
        <v>HOCA OFİSİ</v>
      </c>
      <c r="M19" s="43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43" t="str">
        <f>İŞLEM!H21</f>
        <v>KİMYA LAB.</v>
      </c>
      <c r="M20" s="43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 t="s">
        <v>92</v>
      </c>
      <c r="E21" s="24" t="s">
        <v>174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ÖZY</v>
      </c>
      <c r="E22" s="36" t="str">
        <f>IF(E21&lt;&gt;"",VLOOKUP(E21,I1:J14,2,FALSE),"")</f>
        <v>NNM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5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45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MUHASEBE ve VERGİ UYGULAMALARI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5"/>
      <c r="E38" s="45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5"/>
      <c r="E41" s="45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9:A11"/>
    <mergeCell ref="A51:F51"/>
    <mergeCell ref="A12:A14"/>
    <mergeCell ref="A44:A46"/>
    <mergeCell ref="A21:A23"/>
    <mergeCell ref="A41:A43"/>
    <mergeCell ref="A1:F1"/>
    <mergeCell ref="A18:A20"/>
    <mergeCell ref="A6:A8"/>
    <mergeCell ref="A27:A29"/>
    <mergeCell ref="A3:A5"/>
    <mergeCell ref="A47:A49"/>
    <mergeCell ref="A15:A17"/>
    <mergeCell ref="A50:F50"/>
    <mergeCell ref="A24:A26"/>
    <mergeCell ref="A30:A31"/>
    <mergeCell ref="A52:F52"/>
    <mergeCell ref="B30:F31"/>
    <mergeCell ref="A32:A34"/>
    <mergeCell ref="A35:A37"/>
    <mergeCell ref="A38:A40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47:F47 B44:F44 B41:F41 B38:F38 B35:F35 B32:F32 B27:F27 B24:F24 B21:F21 B18:F18 B15:F15 B12:F12 B9:F9 B6:F6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81" right="0.23000000000000004" top="0.54" bottom="0.76" header="0.5" footer="0.5"/>
  <pageSetup fitToHeight="1" fitToWidth="1" horizontalDpi="600" verticalDpi="600" orientation="portrait" paperSize="9" scale="6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M52"/>
  <sheetViews>
    <sheetView view="pageBreakPreview" zoomScale="70" zoomScaleNormal="90" zoomScaleSheetLayoutView="70" zoomScalePageLayoutView="0" workbookViewId="0" topLeftCell="A1">
      <selection activeCell="B30" sqref="B30:F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45</v>
      </c>
      <c r="B1" s="65"/>
      <c r="C1" s="65"/>
      <c r="D1" s="65"/>
      <c r="E1" s="65"/>
      <c r="F1" s="66"/>
      <c r="H1" s="22"/>
      <c r="I1" s="46" t="s">
        <v>148</v>
      </c>
      <c r="J1" s="47" t="s">
        <v>66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149</v>
      </c>
      <c r="J2" s="47" t="s">
        <v>66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4"/>
      <c r="F3" s="25"/>
      <c r="H3" s="22"/>
      <c r="I3" s="46" t="s">
        <v>83</v>
      </c>
      <c r="J3" s="47" t="s">
        <v>66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84</v>
      </c>
      <c r="J4" s="47" t="s">
        <v>73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85</v>
      </c>
      <c r="J5" s="47" t="s">
        <v>167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4"/>
      <c r="F6" s="25"/>
      <c r="H6" s="22"/>
      <c r="I6" s="46" t="s">
        <v>86</v>
      </c>
      <c r="J6" s="47" t="s">
        <v>22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I7" s="46" t="s">
        <v>87</v>
      </c>
      <c r="J7" s="47" t="s">
        <v>59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88</v>
      </c>
      <c r="J8" s="47" t="s">
        <v>30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 t="s">
        <v>83</v>
      </c>
      <c r="C9" s="24"/>
      <c r="D9" s="24" t="s">
        <v>89</v>
      </c>
      <c r="E9" s="24" t="s">
        <v>84</v>
      </c>
      <c r="F9" s="24" t="s">
        <v>85</v>
      </c>
      <c r="H9" s="22"/>
      <c r="I9" s="46" t="s">
        <v>89</v>
      </c>
      <c r="J9" s="47" t="s">
        <v>180</v>
      </c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 t="str">
        <f>IF(B9&lt;&gt;"",VLOOKUP(B9,I1:J14,2,FALSE),"")</f>
        <v>ÖZY</v>
      </c>
      <c r="C10" s="36">
        <f>IF(C9&lt;&gt;"",VLOOKUP(C9,I1:J14,2,FALSE),"")</f>
      </c>
      <c r="D10" s="36" t="str">
        <f>IF(D9&lt;&gt;"",VLOOKUP(D9,I1:J14,2,FALSE),"")</f>
        <v>YA</v>
      </c>
      <c r="E10" s="36" t="str">
        <f>IF(E9&lt;&gt;"",VLOOKUP(E9,I1:J14,2,FALSE),"")</f>
        <v>KK</v>
      </c>
      <c r="F10" s="36" t="str">
        <f>IF(F9&lt;&gt;"",VLOOKUP(F9,I1:J14,2,FALSE),"")</f>
        <v>OK</v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 t="s">
        <v>83</v>
      </c>
      <c r="C12" s="24"/>
      <c r="D12" s="24" t="s">
        <v>148</v>
      </c>
      <c r="E12" s="24" t="s">
        <v>84</v>
      </c>
      <c r="F12" s="24" t="s">
        <v>85</v>
      </c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 t="str">
        <f>IF(B12&lt;&gt;"",VLOOKUP(B12,I1:J14,2,FALSE),"")</f>
        <v>ÖZY</v>
      </c>
      <c r="C13" s="36">
        <f>IF(C12&lt;&gt;"",VLOOKUP(C12,I1:J14,2,FALSE),"")</f>
      </c>
      <c r="D13" s="36" t="str">
        <f>IF(D12&lt;&gt;"",VLOOKUP(D12,I1:J14,2,FALSE),"")</f>
        <v>ÖZY</v>
      </c>
      <c r="E13" s="36" t="str">
        <f>IF(E12&lt;&gt;"",VLOOKUP(E12,I1:J14,2,FALSE),"")</f>
        <v>KK</v>
      </c>
      <c r="F13" s="36" t="str">
        <f>IF(F12&lt;&gt;"",VLOOKUP(F12,I1:J14,2,FALSE),"")</f>
        <v>OK</v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 t="s">
        <v>86</v>
      </c>
      <c r="D18" s="24"/>
      <c r="E18" s="24"/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 t="str">
        <f>IF(C18&lt;&gt;"",VLOOKUP(C18,I1:J14,2,FALSE),"")</f>
        <v>OB</v>
      </c>
      <c r="D19" s="39">
        <f>IF(D18&lt;&gt;"",VLOOKUP(D18,I1:J14,2,FALSE),"")</f>
      </c>
      <c r="E19" s="36">
        <f>IF(E18&lt;&gt;"",VLOOKUP(E18,I1:J14,2,FALSE),"")</f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 t="s">
        <v>86</v>
      </c>
      <c r="D21" s="24" t="s">
        <v>88</v>
      </c>
      <c r="E21" s="24"/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 t="str">
        <f>IF(C21&lt;&gt;"",VLOOKUP(C21,I1:J14,2,FALSE),"")</f>
        <v>OB</v>
      </c>
      <c r="D22" s="36" t="str">
        <f>IF(D21&lt;&gt;"",VLOOKUP(D21,I1:J14,2,FALSE),"")</f>
        <v>ÖY</v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 t="s">
        <v>87</v>
      </c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 t="str">
        <f>IF(E24&lt;&gt;"",VLOOKUP(E24,I1:J14,2,FALSE),"")</f>
        <v>YY</v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İŞLETME YÖNETİMİ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0:A31"/>
    <mergeCell ref="B30:F31"/>
    <mergeCell ref="A44:A46"/>
    <mergeCell ref="A47:A49"/>
    <mergeCell ref="A51:F51"/>
    <mergeCell ref="A24:A26"/>
    <mergeCell ref="A21:A23"/>
    <mergeCell ref="A3:A5"/>
    <mergeCell ref="A6:A8"/>
    <mergeCell ref="A15:A17"/>
    <mergeCell ref="A1:F1"/>
    <mergeCell ref="A9:A11"/>
    <mergeCell ref="A18:A20"/>
    <mergeCell ref="A12:A14"/>
    <mergeCell ref="A27:A29"/>
    <mergeCell ref="A50:F50"/>
    <mergeCell ref="A38:A40"/>
    <mergeCell ref="A35:A37"/>
    <mergeCell ref="A41:A43"/>
    <mergeCell ref="A32:A3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75" right="0.75" top="0.55" bottom="0.48" header="0.5" footer="0.5"/>
  <pageSetup fitToHeight="1" fitToWidth="1" horizontalDpi="600" verticalDpi="600" orientation="portrait" paperSize="9" scale="5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M52"/>
  <sheetViews>
    <sheetView view="pageBreakPreview" zoomScale="75" zoomScaleNormal="90" zoomScaleSheetLayoutView="75" zoomScalePageLayoutView="0" workbookViewId="0" topLeftCell="A17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46</v>
      </c>
      <c r="B1" s="65"/>
      <c r="C1" s="65"/>
      <c r="D1" s="65"/>
      <c r="E1" s="65"/>
      <c r="F1" s="66"/>
      <c r="H1" s="22"/>
      <c r="I1" s="46" t="s">
        <v>90</v>
      </c>
      <c r="J1" s="47" t="s">
        <v>21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96</v>
      </c>
      <c r="J2" s="47" t="s">
        <v>30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4" t="s">
        <v>90</v>
      </c>
      <c r="F3" s="25"/>
      <c r="H3" s="22"/>
      <c r="I3" s="46" t="s">
        <v>92</v>
      </c>
      <c r="J3" s="47" t="s">
        <v>5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 t="str">
        <f>IF(E3&lt;&gt;"",VLOOKUP(E3,I1:J14,2,FALSE),"")</f>
        <v>BB</v>
      </c>
      <c r="F4" s="36">
        <f>IF(F3&lt;&gt;"",VLOOKUP(F3,I1:J14,2,FALSE),"")</f>
      </c>
      <c r="H4" s="22"/>
      <c r="I4" s="46" t="s">
        <v>93</v>
      </c>
      <c r="J4" s="47" t="s">
        <v>21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97</v>
      </c>
      <c r="J5" s="47" t="s">
        <v>181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4" t="s">
        <v>90</v>
      </c>
      <c r="F6" s="25"/>
      <c r="H6" s="22"/>
      <c r="I6" s="46" t="s">
        <v>94</v>
      </c>
      <c r="J6" s="47" t="s">
        <v>7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 t="str">
        <f>IF(E6&lt;&gt;"",VLOOKUP(E6,I1:J14,2,FALSE),"")</f>
        <v>BB</v>
      </c>
      <c r="F7" s="36">
        <f>IF(F6&lt;&gt;"",VLOOKUP(F6,I1:J14,2,FALSE),"")</f>
      </c>
      <c r="H7" s="22"/>
      <c r="I7" s="46" t="s">
        <v>174</v>
      </c>
      <c r="J7" s="47" t="s">
        <v>36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22"/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 t="s">
        <v>94</v>
      </c>
      <c r="C9" s="24"/>
      <c r="D9" s="25"/>
      <c r="E9" s="24"/>
      <c r="F9" s="24"/>
      <c r="H9" s="22"/>
      <c r="I9" s="22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 t="str">
        <f>IF(B9&lt;&gt;"",VLOOKUP(B9,I1:J14,2,FALSE),"")</f>
        <v>ÖG</v>
      </c>
      <c r="C10" s="36">
        <f>IF(C9&lt;&gt;"",VLOOKUP(C9,I1:J14,2,FALSE),"")</f>
      </c>
      <c r="D10" s="36">
        <f>IF(D9&lt;&gt;"",VLOOKUP(D9,I1:J14,2,FALSE),"")</f>
      </c>
      <c r="E10" s="36">
        <f>IF(E9&lt;&gt;"",VLOOKUP(E9,I1:J14,2,FALSE),"")</f>
      </c>
      <c r="F10" s="36">
        <f>IF(F9&lt;&gt;"",VLOOKUP(F9,I1:J14,2,FALSE),"")</f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 t="s">
        <v>185</v>
      </c>
      <c r="B12" s="24"/>
      <c r="C12" s="24"/>
      <c r="D12" s="45"/>
      <c r="E12" s="24" t="s">
        <v>97</v>
      </c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>
        <f>IF(D12&lt;&gt;"",VLOOKUP(D12,I1:J14,2,FALSE),"")</f>
      </c>
      <c r="E13" s="36" t="str">
        <f>IF(E12&lt;&gt;"",VLOOKUP(E12,I1:J14,2,FALSE),"")</f>
        <v>MP</v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/>
      <c r="D18" s="24" t="s">
        <v>93</v>
      </c>
      <c r="E18" s="24"/>
      <c r="F18" s="24" t="s">
        <v>174</v>
      </c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>
        <f>IF(C18&lt;&gt;"",VLOOKUP(C18,I1:J14,2,FALSE),"")</f>
      </c>
      <c r="D19" s="39" t="str">
        <f>IF(D18&lt;&gt;"",VLOOKUP(D18,I1:J14,2,FALSE),"")</f>
        <v>BB</v>
      </c>
      <c r="E19" s="36">
        <f>IF(E18&lt;&gt;"",VLOOKUP(E18,I1:J14,2,FALSE),"")</f>
      </c>
      <c r="F19" s="36" t="str">
        <f>IF(F18&lt;&gt;"",VLOOKUP(F18,I1:J14,2,FALSE),"")</f>
        <v>NNM</v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 t="s">
        <v>93</v>
      </c>
      <c r="E21" s="24" t="s">
        <v>92</v>
      </c>
      <c r="F21" s="24" t="s">
        <v>174</v>
      </c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BB</v>
      </c>
      <c r="E22" s="36" t="str">
        <f>IF(E21&lt;&gt;"",VLOOKUP(E21,I1:J14,2,FALSE),"")</f>
        <v>MÖ</v>
      </c>
      <c r="F22" s="36" t="str">
        <f>IF(F21&lt;&gt;"",VLOOKUP(F21,I1:J14,2,FALSE),"")</f>
        <v>NNM</v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 t="s">
        <v>96</v>
      </c>
      <c r="E24" s="24" t="s">
        <v>92</v>
      </c>
      <c r="F24" s="31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 t="str">
        <f>IF(D24&lt;&gt;"",VLOOKUP(D24,I1:J14,2,FALSE),"")</f>
        <v>ÖY</v>
      </c>
      <c r="E25" s="36" t="str">
        <f>IF(E24&lt;&gt;"",VLOOKUP(E24,I1:J14,2,FALSE),"")</f>
        <v>MÖ</v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31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İŞLETME YÖNETİMİ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5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45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5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5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5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45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8:A40"/>
    <mergeCell ref="A41:A43"/>
    <mergeCell ref="A44:A46"/>
    <mergeCell ref="A47:A49"/>
    <mergeCell ref="A6:A8"/>
    <mergeCell ref="A1:F1"/>
    <mergeCell ref="A32:A34"/>
    <mergeCell ref="A24:A26"/>
    <mergeCell ref="A21:A23"/>
    <mergeCell ref="A30:A31"/>
    <mergeCell ref="A51:F51"/>
    <mergeCell ref="A27:A29"/>
    <mergeCell ref="A50:F50"/>
    <mergeCell ref="A9:A11"/>
    <mergeCell ref="A3:A5"/>
    <mergeCell ref="A35:A37"/>
    <mergeCell ref="A18:A20"/>
    <mergeCell ref="A15:A17"/>
    <mergeCell ref="B30:F31"/>
    <mergeCell ref="A12:A14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75" right="0.75" top="0.53" bottom="0.71" header="0.5" footer="0.5"/>
  <pageSetup fitToHeight="1" fitToWidth="1" horizontalDpi="600" verticalDpi="600" orientation="portrait" paperSize="9" scale="5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M52"/>
  <sheetViews>
    <sheetView view="pageBreakPreview" zoomScale="75" zoomScaleNormal="90" zoomScaleSheetLayoutView="75" zoomScalePageLayoutView="0" workbookViewId="0" topLeftCell="A20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23</v>
      </c>
      <c r="B1" s="65"/>
      <c r="C1" s="65"/>
      <c r="D1" s="65"/>
      <c r="E1" s="65"/>
      <c r="F1" s="66"/>
      <c r="H1" s="22"/>
      <c r="I1" s="46" t="s">
        <v>148</v>
      </c>
      <c r="J1" s="47" t="s">
        <v>167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149</v>
      </c>
      <c r="J2" s="47" t="s">
        <v>59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 t="s">
        <v>85</v>
      </c>
      <c r="C3" s="25"/>
      <c r="D3" s="24" t="s">
        <v>84</v>
      </c>
      <c r="E3" s="24"/>
      <c r="F3" s="25"/>
      <c r="H3" s="22"/>
      <c r="I3" s="46" t="s">
        <v>99</v>
      </c>
      <c r="J3" s="47" t="s">
        <v>66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 t="str">
        <f>IF(B3&lt;&gt;"",VLOOKUP(B3,I1:J14,2,FALSE),"")</f>
        <v>ŞÖ</v>
      </c>
      <c r="C4" s="36">
        <f>IF(C3&lt;&gt;"",VLOOKUP(C3,I1:J14,2,FALSE),"")</f>
      </c>
      <c r="D4" s="36" t="str">
        <f>IF(D3&lt;&gt;"",VLOOKUP(D3,I1:J14,2,FALSE),"")</f>
        <v>ÖY</v>
      </c>
      <c r="E4" s="36">
        <f>IF(E3&lt;&gt;"",VLOOKUP(E3,I1:J14,2,FALSE),"")</f>
      </c>
      <c r="F4" s="36">
        <f>IF(F3&lt;&gt;"",VLOOKUP(F3,I1:J14,2,FALSE),"")</f>
      </c>
      <c r="H4" s="22"/>
      <c r="I4" s="46" t="s">
        <v>84</v>
      </c>
      <c r="J4" s="47" t="s">
        <v>30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85</v>
      </c>
      <c r="J5" s="47" t="s">
        <v>76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 t="s">
        <v>85</v>
      </c>
      <c r="C6" s="45"/>
      <c r="D6" s="24" t="s">
        <v>84</v>
      </c>
      <c r="E6" s="24"/>
      <c r="F6" s="25"/>
      <c r="H6" s="22"/>
      <c r="I6" s="46" t="s">
        <v>86</v>
      </c>
      <c r="J6" s="47" t="s">
        <v>22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 t="str">
        <f>IF(B6&lt;&gt;"",VLOOKUP(B6,I1:J14,2,FALSE),"")</f>
        <v>ŞÖ</v>
      </c>
      <c r="C7" s="36">
        <f>IF(C6&lt;&gt;"",VLOOKUP(C6,I1:J14,2,FALSE),"")</f>
      </c>
      <c r="D7" s="36" t="str">
        <f>IF(D6&lt;&gt;"",VLOOKUP(D6,I1:J14,2,FALSE),"")</f>
        <v>ÖY</v>
      </c>
      <c r="E7" s="36">
        <f>IF(E6&lt;&gt;"",VLOOKUP(E6,I1:J14,2,FALSE),"")</f>
      </c>
      <c r="F7" s="36">
        <f>IF(F6&lt;&gt;"",VLOOKUP(F6,I1:J14,2,FALSE),"")</f>
      </c>
      <c r="H7" s="22"/>
      <c r="I7" s="46" t="s">
        <v>87</v>
      </c>
      <c r="J7" s="47" t="s">
        <v>59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I8" s="46" t="s">
        <v>100</v>
      </c>
      <c r="J8" s="47" t="s">
        <v>30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 t="s">
        <v>86</v>
      </c>
      <c r="D9" s="24" t="s">
        <v>100</v>
      </c>
      <c r="E9" s="24"/>
      <c r="F9" s="24"/>
      <c r="H9" s="22"/>
      <c r="I9" s="46" t="s">
        <v>89</v>
      </c>
      <c r="J9" s="47" t="s">
        <v>167</v>
      </c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 t="str">
        <f>IF(C9&lt;&gt;"",VLOOKUP(C9,I1:J14,2,FALSE),"")</f>
        <v>OB</v>
      </c>
      <c r="D10" s="36" t="str">
        <f>IF(D9&lt;&gt;"",VLOOKUP(D9,I1:J14,2,FALSE),"")</f>
        <v>ÖY</v>
      </c>
      <c r="E10" s="36">
        <f>IF(E9&lt;&gt;"",VLOOKUP(E9,I1:J14,2,FALSE),"")</f>
      </c>
      <c r="F10" s="36">
        <f>IF(F9&lt;&gt;"",VLOOKUP(F9,I1:J14,2,FALSE),"")</f>
      </c>
      <c r="H10" s="22"/>
      <c r="I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 t="s">
        <v>86</v>
      </c>
      <c r="D12" s="24"/>
      <c r="E12" s="24"/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 t="str">
        <f>IF(C12&lt;&gt;"",VLOOKUP(C12,I1:J14,2,FALSE),"")</f>
        <v>OB</v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 t="s">
        <v>99</v>
      </c>
      <c r="D18" s="24"/>
      <c r="E18" s="24" t="s">
        <v>148</v>
      </c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 t="str">
        <f>IF(C18&lt;&gt;"",VLOOKUP(C18,I1:J14,2,FALSE),"")</f>
        <v>ÖZY</v>
      </c>
      <c r="D19" s="39">
        <f>IF(D18&lt;&gt;"",VLOOKUP(D18,I1:J14,2,FALSE),"")</f>
      </c>
      <c r="E19" s="36" t="str">
        <f>IF(E18&lt;&gt;"",VLOOKUP(E18,I1:J14,2,FALSE),"")</f>
        <v>OK</v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 t="s">
        <v>99</v>
      </c>
      <c r="D21" s="24"/>
      <c r="E21" s="24" t="s">
        <v>89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 t="str">
        <f>IF(C21&lt;&gt;"",VLOOKUP(C21,I1:J14,2,FALSE),"")</f>
        <v>ÖZY</v>
      </c>
      <c r="D22" s="36">
        <f>IF(D21&lt;&gt;"",VLOOKUP(D21,I1:J14,2,FALSE),"")</f>
      </c>
      <c r="E22" s="36" t="str">
        <f>IF(E21&lt;&gt;"",VLOOKUP(E21,I1:J14,2,FALSE),"")</f>
        <v>OK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 t="s">
        <v>87</v>
      </c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 t="str">
        <f>IF(E27&lt;&gt;"",VLOOKUP(E27,I1:J14,2,FALSE),"")</f>
        <v>YY</v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DIŞ TİCARET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52:F52"/>
    <mergeCell ref="A38:A40"/>
    <mergeCell ref="A41:A43"/>
    <mergeCell ref="A44:A46"/>
    <mergeCell ref="A47:A49"/>
    <mergeCell ref="A24:A26"/>
    <mergeCell ref="A35:A37"/>
    <mergeCell ref="A30:A31"/>
    <mergeCell ref="A32:A34"/>
    <mergeCell ref="B30:F31"/>
    <mergeCell ref="A50:F50"/>
    <mergeCell ref="A18:A20"/>
    <mergeCell ref="A51:F51"/>
    <mergeCell ref="A1:F1"/>
    <mergeCell ref="A27:A29"/>
    <mergeCell ref="A3:A5"/>
    <mergeCell ref="A6:A8"/>
    <mergeCell ref="A15:A17"/>
    <mergeCell ref="A9:A11"/>
    <mergeCell ref="A12:A14"/>
    <mergeCell ref="A21:A23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75" right="0.75" top="0.55" bottom="0.48" header="0.5" footer="0.5"/>
  <pageSetup fitToHeight="1" fitToWidth="1" horizontalDpi="600" verticalDpi="600" orientation="portrait" paperSize="9" scale="57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>
    <pageSetUpPr fitToPage="1"/>
  </sheetPr>
  <dimension ref="A1:M52"/>
  <sheetViews>
    <sheetView view="pageBreakPreview" zoomScale="75" zoomScaleSheetLayoutView="75" zoomScalePageLayoutView="0" workbookViewId="0" topLeftCell="A1">
      <selection activeCell="E26" sqref="E26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24</v>
      </c>
      <c r="B1" s="65"/>
      <c r="C1" s="65"/>
      <c r="D1" s="65"/>
      <c r="E1" s="65"/>
      <c r="F1" s="66"/>
      <c r="H1" s="22"/>
      <c r="I1" s="46" t="s">
        <v>102</v>
      </c>
      <c r="J1" s="47" t="s">
        <v>30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103</v>
      </c>
      <c r="J2" s="47" t="s">
        <v>181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/>
      <c r="D3" s="24"/>
      <c r="E3" s="24"/>
      <c r="F3" s="25"/>
      <c r="H3" s="22"/>
      <c r="I3" s="46" t="s">
        <v>92</v>
      </c>
      <c r="J3" s="47" t="s">
        <v>22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>
        <f>IF(C3&lt;&gt;"",VLOOKUP(C3,I1:J14,2,FALSE),"")</f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93</v>
      </c>
      <c r="J4" s="47" t="s">
        <v>21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95</v>
      </c>
      <c r="J5" s="47" t="s">
        <v>36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/>
      <c r="D6" s="24"/>
      <c r="E6" s="24"/>
      <c r="F6" s="25"/>
      <c r="H6" s="22"/>
      <c r="I6" s="46" t="s">
        <v>94</v>
      </c>
      <c r="J6" s="47" t="s">
        <v>76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>
        <f>IF(C6&lt;&gt;"",VLOOKUP(C6,I1:J14,2,FALSE),"")</f>
      </c>
      <c r="D7" s="36">
        <f>IF(D6&lt;&gt;"",VLOOKUP(D6,I1:J14,2,FALSE),"")</f>
      </c>
      <c r="E7" s="36">
        <f>IF(E6&lt;&gt;"",VLOOKUP(E6,I1:J14,2,FALSE),"")</f>
      </c>
      <c r="F7" s="36">
        <f>IF(F6&lt;&gt;"",VLOOKUP(F6,I1:J14,2,FALSE),"")</f>
      </c>
      <c r="H7" s="22"/>
      <c r="I7" s="46" t="s">
        <v>171</v>
      </c>
      <c r="J7" s="47" t="s">
        <v>36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22"/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/>
      <c r="D9" s="24"/>
      <c r="E9" s="24" t="s">
        <v>171</v>
      </c>
      <c r="F9" s="24" t="s">
        <v>95</v>
      </c>
      <c r="H9" s="22"/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>
        <f>IF(C9&lt;&gt;"",VLOOKUP(C9,I1:J14,2,FALSE),"")</f>
      </c>
      <c r="D10" s="36">
        <f>IF(D9&lt;&gt;"",VLOOKUP(D9,I1:J14,2,FALSE),"")</f>
      </c>
      <c r="E10" s="36" t="str">
        <f>IF(E9&lt;&gt;"",VLOOKUP(E9,I1:J14,2,FALSE),"")</f>
        <v>NNM</v>
      </c>
      <c r="F10" s="36" t="str">
        <f>IF(F9&lt;&gt;"",VLOOKUP(F9,I1:J14,2,FALSE),"")</f>
        <v>NNM</v>
      </c>
      <c r="H10" s="22"/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/>
      <c r="C12" s="24"/>
      <c r="D12" s="24" t="s">
        <v>102</v>
      </c>
      <c r="E12" s="24" t="s">
        <v>171</v>
      </c>
      <c r="F12" s="24" t="s">
        <v>95</v>
      </c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>
        <f>IF(B12&lt;&gt;"",VLOOKUP(B12,I1:J14,2,FALSE),"")</f>
      </c>
      <c r="C13" s="36">
        <f>IF(C12&lt;&gt;"",VLOOKUP(C12,I1:J14,2,FALSE),"")</f>
      </c>
      <c r="D13" s="36" t="str">
        <f>IF(D12&lt;&gt;"",VLOOKUP(D12,I1:J14,2,FALSE),"")</f>
        <v>ÖY</v>
      </c>
      <c r="E13" s="36" t="str">
        <f>IF(E12&lt;&gt;"",VLOOKUP(E12,I1:J14,2,FALSE),"")</f>
        <v>NNM</v>
      </c>
      <c r="F13" s="36" t="str">
        <f>IF(F12&lt;&gt;"",VLOOKUP(F12,I1:J14,2,FALSE),"")</f>
        <v>NNM</v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/>
      <c r="C18" s="24" t="s">
        <v>94</v>
      </c>
      <c r="D18" s="24" t="s">
        <v>92</v>
      </c>
      <c r="E18" s="24" t="s">
        <v>93</v>
      </c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>
        <f>IF(B18&lt;&gt;"",VLOOKUP(B18,I1:J14,2,FALSE),"")</f>
      </c>
      <c r="C19" s="36" t="str">
        <f>IF(C18&lt;&gt;"",VLOOKUP(C18,I1:J14,2,FALSE),"")</f>
        <v>ŞÖ</v>
      </c>
      <c r="D19" s="39" t="str">
        <f>IF(D18&lt;&gt;"",VLOOKUP(D18,I1:J14,2,FALSE),"")</f>
        <v>OB</v>
      </c>
      <c r="E19" s="36" t="str">
        <f>IF(E18&lt;&gt;"",VLOOKUP(E18,I1:J14,2,FALSE),"")</f>
        <v>BB</v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/>
      <c r="C21" s="24"/>
      <c r="D21" s="24" t="s">
        <v>92</v>
      </c>
      <c r="E21" s="24" t="s">
        <v>93</v>
      </c>
      <c r="F21" s="24"/>
      <c r="H21" s="22"/>
    </row>
    <row r="22" spans="1:8" s="21" customFormat="1" ht="21.75" customHeight="1">
      <c r="A22" s="63"/>
      <c r="B22" s="36">
        <f>IF(B21&lt;&gt;"",VLOOKUP(B21,I1:J14,2,FALSE),"")</f>
      </c>
      <c r="C22" s="36">
        <f>IF(C21&lt;&gt;"",VLOOKUP(C21,I1:J14,2,FALSE),"")</f>
      </c>
      <c r="D22" s="36" t="str">
        <f>IF(D21&lt;&gt;"",VLOOKUP(D21,I1:J14,2,FALSE),"")</f>
        <v>OB</v>
      </c>
      <c r="E22" s="36" t="str">
        <f>IF(E21&lt;&gt;"",VLOOKUP(E21,I1:J14,2,FALSE),"")</f>
        <v>BB</v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/>
      <c r="D24" s="24" t="s">
        <v>103</v>
      </c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>
        <f>IF(C24&lt;&gt;"",VLOOKUP(C24,I1:J14,2,FALSE),"")</f>
      </c>
      <c r="D25" s="38" t="str">
        <f>IF(D24&lt;&gt;"",VLOOKUP(D24,I1:J14,2,FALSE),"")</f>
        <v>MP</v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27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DIŞ TİCARET 2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21:A23"/>
    <mergeCell ref="A30:A31"/>
    <mergeCell ref="A1:F1"/>
    <mergeCell ref="A3:A5"/>
    <mergeCell ref="A6:A8"/>
    <mergeCell ref="A9:A11"/>
    <mergeCell ref="A24:A26"/>
    <mergeCell ref="A32:A34"/>
    <mergeCell ref="A18:A20"/>
    <mergeCell ref="A12:A14"/>
    <mergeCell ref="A15:A17"/>
    <mergeCell ref="A27:A29"/>
    <mergeCell ref="A52:F52"/>
    <mergeCell ref="A44:A46"/>
    <mergeCell ref="A47:A49"/>
    <mergeCell ref="A50:F50"/>
    <mergeCell ref="A51:F51"/>
    <mergeCell ref="B30:F31"/>
    <mergeCell ref="A35:A37"/>
    <mergeCell ref="A41:A43"/>
    <mergeCell ref="A38:A40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41" right="0.23" top="0.54" bottom="0.76" header="0.5" footer="0.5"/>
  <pageSetup fitToHeight="1" fitToWidth="1" horizontalDpi="600" verticalDpi="600" orientation="portrait" paperSize="9" scale="6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>
    <pageSetUpPr fitToPage="1"/>
  </sheetPr>
  <dimension ref="A1:M52"/>
  <sheetViews>
    <sheetView view="pageBreakPreview" zoomScale="75" zoomScaleNormal="90" zoomScaleSheetLayoutView="75" zoomScalePageLayoutView="0" workbookViewId="0" topLeftCell="A5">
      <selection activeCell="A30" sqref="A30:A31"/>
    </sheetView>
  </sheetViews>
  <sheetFormatPr defaultColWidth="9.00390625" defaultRowHeight="12.75"/>
  <cols>
    <col min="1" max="1" width="6.375" style="34" bestFit="1" customWidth="1"/>
    <col min="2" max="2" width="29.875" style="34" bestFit="1" customWidth="1"/>
    <col min="3" max="3" width="28.25390625" style="34" bestFit="1" customWidth="1"/>
    <col min="4" max="4" width="29.875" style="34" bestFit="1" customWidth="1"/>
    <col min="5" max="5" width="29.75390625" style="34" bestFit="1" customWidth="1"/>
    <col min="6" max="6" width="29.875" style="34" bestFit="1" customWidth="1"/>
    <col min="7" max="7" width="9.125" style="34" customWidth="1"/>
    <col min="8" max="8" width="32.75390625" style="35" bestFit="1" customWidth="1"/>
    <col min="9" max="9" width="29.875" style="34" bestFit="1" customWidth="1"/>
    <col min="10" max="16384" width="9.125" style="34" customWidth="1"/>
  </cols>
  <sheetData>
    <row r="1" spans="1:13" s="21" customFormat="1" ht="21.75" customHeight="1">
      <c r="A1" s="64" t="s">
        <v>47</v>
      </c>
      <c r="B1" s="65"/>
      <c r="C1" s="65"/>
      <c r="D1" s="65"/>
      <c r="E1" s="65"/>
      <c r="F1" s="66"/>
      <c r="H1" s="22"/>
      <c r="I1" s="46" t="s">
        <v>148</v>
      </c>
      <c r="J1" s="47" t="s">
        <v>67</v>
      </c>
      <c r="L1" s="21">
        <f>İŞLEM!H2</f>
        <v>101</v>
      </c>
      <c r="M1" s="21">
        <f>L1</f>
        <v>101</v>
      </c>
    </row>
    <row r="2" spans="1:13" s="21" customFormat="1" ht="21.75" customHeight="1">
      <c r="A2" s="23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H2" s="22"/>
      <c r="I2" s="46" t="s">
        <v>149</v>
      </c>
      <c r="J2" s="47" t="s">
        <v>67</v>
      </c>
      <c r="L2" s="21">
        <f>İŞLEM!H3</f>
        <v>201</v>
      </c>
      <c r="M2" s="21">
        <f aca="true" t="shared" si="0" ref="M2:M20">L2</f>
        <v>201</v>
      </c>
    </row>
    <row r="3" spans="1:13" s="21" customFormat="1" ht="21.75" customHeight="1">
      <c r="A3" s="63">
        <v>0.375</v>
      </c>
      <c r="B3" s="24"/>
      <c r="C3" s="24" t="s">
        <v>104</v>
      </c>
      <c r="D3" s="24"/>
      <c r="E3" s="24"/>
      <c r="F3" s="24"/>
      <c r="H3" s="22"/>
      <c r="I3" s="46" t="s">
        <v>104</v>
      </c>
      <c r="J3" s="47" t="s">
        <v>67</v>
      </c>
      <c r="L3" s="21">
        <f>İŞLEM!H4</f>
        <v>202</v>
      </c>
      <c r="M3" s="21">
        <f t="shared" si="0"/>
        <v>202</v>
      </c>
    </row>
    <row r="4" spans="1:13" s="21" customFormat="1" ht="21.75" customHeight="1">
      <c r="A4" s="63"/>
      <c r="B4" s="36">
        <f>IF(B3&lt;&gt;"",VLOOKUP(B3,I1:J14,2,FALSE),"")</f>
      </c>
      <c r="C4" s="36" t="str">
        <f>IF(C3&lt;&gt;"",VLOOKUP(C3,I1:J14,2,FALSE),"")</f>
        <v>AE</v>
      </c>
      <c r="D4" s="36">
        <f>IF(D3&lt;&gt;"",VLOOKUP(D3,I1:J14,2,FALSE),"")</f>
      </c>
      <c r="E4" s="36">
        <f>IF(E3&lt;&gt;"",VLOOKUP(E3,I1:J14,2,FALSE),"")</f>
      </c>
      <c r="F4" s="36">
        <f>IF(F3&lt;&gt;"",VLOOKUP(F3,I1:J14,2,FALSE),"")</f>
      </c>
      <c r="H4" s="22"/>
      <c r="I4" s="46" t="s">
        <v>105</v>
      </c>
      <c r="J4" s="47" t="s">
        <v>67</v>
      </c>
      <c r="L4" s="21">
        <f>İŞLEM!H5</f>
        <v>203</v>
      </c>
      <c r="M4" s="21">
        <f t="shared" si="0"/>
        <v>203</v>
      </c>
    </row>
    <row r="5" spans="1:13" s="21" customFormat="1" ht="21.75" customHeight="1">
      <c r="A5" s="63"/>
      <c r="B5" s="27"/>
      <c r="C5" s="27"/>
      <c r="D5" s="27"/>
      <c r="E5" s="27"/>
      <c r="F5" s="28"/>
      <c r="H5" s="22"/>
      <c r="I5" s="46" t="s">
        <v>106</v>
      </c>
      <c r="J5" s="47" t="s">
        <v>77</v>
      </c>
      <c r="L5" s="21">
        <f>İŞLEM!H6</f>
        <v>205</v>
      </c>
      <c r="M5" s="21">
        <f t="shared" si="0"/>
        <v>205</v>
      </c>
    </row>
    <row r="6" spans="1:13" s="21" customFormat="1" ht="21.75" customHeight="1">
      <c r="A6" s="63">
        <v>0.4166666666666667</v>
      </c>
      <c r="B6" s="24"/>
      <c r="C6" s="24" t="s">
        <v>104</v>
      </c>
      <c r="D6" s="24" t="s">
        <v>106</v>
      </c>
      <c r="E6" s="24"/>
      <c r="F6" s="24"/>
      <c r="H6" s="22"/>
      <c r="I6" s="46" t="s">
        <v>107</v>
      </c>
      <c r="J6" s="47" t="s">
        <v>76</v>
      </c>
      <c r="L6" s="21">
        <f>İŞLEM!H7</f>
        <v>206</v>
      </c>
      <c r="M6" s="21">
        <f t="shared" si="0"/>
        <v>206</v>
      </c>
    </row>
    <row r="7" spans="1:13" s="21" customFormat="1" ht="21.75" customHeight="1">
      <c r="A7" s="63"/>
      <c r="B7" s="36">
        <f>IF(B6&lt;&gt;"",VLOOKUP(B6,I1:J14,2,FALSE),"")</f>
      </c>
      <c r="C7" s="36" t="str">
        <f>IF(C6&lt;&gt;"",VLOOKUP(C6,I1:J14,2,FALSE),"")</f>
        <v>AE</v>
      </c>
      <c r="D7" s="36" t="str">
        <f>IF(D6&lt;&gt;"",VLOOKUP(D6,I1:J14,2,FALSE),"")</f>
        <v>FY</v>
      </c>
      <c r="E7" s="36">
        <f>IF(E6&lt;&gt;"",VLOOKUP(E6,I1:J14,2,FALSE),"")</f>
      </c>
      <c r="F7" s="36">
        <f>IF(F6&lt;&gt;"",VLOOKUP(F6,I1:J14,2,FALSE),"")</f>
      </c>
      <c r="H7" s="22"/>
      <c r="I7" s="46" t="s">
        <v>139</v>
      </c>
      <c r="J7" s="47" t="s">
        <v>30</v>
      </c>
      <c r="L7" s="21">
        <f>İŞLEM!H8</f>
        <v>301</v>
      </c>
      <c r="M7" s="21">
        <f t="shared" si="0"/>
        <v>301</v>
      </c>
    </row>
    <row r="8" spans="1:13" s="21" customFormat="1" ht="21.75" customHeight="1">
      <c r="A8" s="63"/>
      <c r="B8" s="27"/>
      <c r="C8" s="27"/>
      <c r="D8" s="27"/>
      <c r="E8" s="27"/>
      <c r="F8" s="28"/>
      <c r="H8" s="22"/>
      <c r="I8" s="46" t="s">
        <v>83</v>
      </c>
      <c r="J8" s="47" t="s">
        <v>66</v>
      </c>
      <c r="L8" s="21">
        <f>İŞLEM!H9</f>
        <v>302</v>
      </c>
      <c r="M8" s="21">
        <f t="shared" si="0"/>
        <v>302</v>
      </c>
    </row>
    <row r="9" spans="1:13" s="21" customFormat="1" ht="21.75" customHeight="1">
      <c r="A9" s="63">
        <v>0.4583333333333333</v>
      </c>
      <c r="B9" s="24"/>
      <c r="C9" s="24" t="s">
        <v>105</v>
      </c>
      <c r="D9" s="24" t="s">
        <v>89</v>
      </c>
      <c r="E9" s="24"/>
      <c r="F9" s="24"/>
      <c r="H9" s="22"/>
      <c r="I9" s="46" t="s">
        <v>108</v>
      </c>
      <c r="J9" s="47" t="s">
        <v>5</v>
      </c>
      <c r="L9" s="21">
        <f>İŞLEM!H10</f>
        <v>204</v>
      </c>
      <c r="M9" s="21">
        <f t="shared" si="0"/>
        <v>204</v>
      </c>
    </row>
    <row r="10" spans="1:13" s="21" customFormat="1" ht="21.75" customHeight="1">
      <c r="A10" s="63"/>
      <c r="B10" s="36">
        <f>IF(B9&lt;&gt;"",VLOOKUP(B9,I1:J14,2,FALSE),"")</f>
      </c>
      <c r="C10" s="36" t="str">
        <f>IF(C9&lt;&gt;"",VLOOKUP(C9,I1:J14,2,FALSE),"")</f>
        <v>AE</v>
      </c>
      <c r="D10" s="36" t="str">
        <f>IF(D9&lt;&gt;"",VLOOKUP(D9,I1:J14,2,FALSE),"")</f>
        <v>EÖ</v>
      </c>
      <c r="E10" s="36">
        <f>IF(E9&lt;&gt;"",VLOOKUP(E9,I1:J14,2,FALSE),"")</f>
      </c>
      <c r="F10" s="36">
        <f>IF(F9&lt;&gt;"",VLOOKUP(F9,I1:J14,2,FALSE),"")</f>
      </c>
      <c r="H10" s="22"/>
      <c r="I10" s="46" t="s">
        <v>89</v>
      </c>
      <c r="J10" s="47" t="s">
        <v>182</v>
      </c>
      <c r="L10" s="21">
        <f>İŞLEM!H11</f>
        <v>304</v>
      </c>
      <c r="M10" s="21">
        <f t="shared" si="0"/>
        <v>304</v>
      </c>
    </row>
    <row r="11" spans="1:13" s="21" customFormat="1" ht="21.75" customHeight="1">
      <c r="A11" s="63"/>
      <c r="B11" s="27"/>
      <c r="C11" s="27"/>
      <c r="D11" s="27"/>
      <c r="E11" s="27"/>
      <c r="F11" s="27"/>
      <c r="H11" s="22"/>
      <c r="L11" s="21">
        <f>İŞLEM!H12</f>
        <v>305</v>
      </c>
      <c r="M11" s="21">
        <f t="shared" si="0"/>
        <v>305</v>
      </c>
    </row>
    <row r="12" spans="1:13" s="21" customFormat="1" ht="21.75" customHeight="1">
      <c r="A12" s="63">
        <v>0.5</v>
      </c>
      <c r="B12" s="24" t="s">
        <v>107</v>
      </c>
      <c r="C12" s="24" t="s">
        <v>105</v>
      </c>
      <c r="D12" s="24"/>
      <c r="E12" s="24"/>
      <c r="F12" s="24"/>
      <c r="H12" s="22"/>
      <c r="L12" s="21">
        <f>İŞLEM!H13</f>
        <v>306</v>
      </c>
      <c r="M12" s="21">
        <f t="shared" si="0"/>
        <v>306</v>
      </c>
    </row>
    <row r="13" spans="1:13" s="21" customFormat="1" ht="21.75" customHeight="1">
      <c r="A13" s="63"/>
      <c r="B13" s="36" t="str">
        <f>IF(B12&lt;&gt;"",VLOOKUP(B12,I1:J14,2,FALSE),"")</f>
        <v>ŞÖ</v>
      </c>
      <c r="C13" s="36" t="str">
        <f>IF(C12&lt;&gt;"",VLOOKUP(C12,I1:J14,2,FALSE),"")</f>
        <v>AE</v>
      </c>
      <c r="D13" s="36">
        <f>IF(D12&lt;&gt;"",VLOOKUP(D12,I1:J14,2,FALSE),"")</f>
      </c>
      <c r="E13" s="36">
        <f>IF(E12&lt;&gt;"",VLOOKUP(E12,I1:J14,2,FALSE),"")</f>
      </c>
      <c r="F13" s="36">
        <f>IF(F12&lt;&gt;"",VLOOKUP(F12,I1:J14,2,FALSE),"")</f>
      </c>
      <c r="H13" s="22"/>
      <c r="L13" s="21">
        <f>İŞLEM!H14</f>
        <v>307</v>
      </c>
      <c r="M13" s="21">
        <f t="shared" si="0"/>
        <v>307</v>
      </c>
    </row>
    <row r="14" spans="1:13" s="21" customFormat="1" ht="21.75" customHeight="1">
      <c r="A14" s="63"/>
      <c r="B14" s="27"/>
      <c r="C14" s="27"/>
      <c r="D14" s="27"/>
      <c r="E14" s="27"/>
      <c r="F14" s="27"/>
      <c r="H14" s="22"/>
      <c r="L14" s="21" t="str">
        <f>İŞLEM!H15</f>
        <v>KLAB</v>
      </c>
      <c r="M14" s="21" t="str">
        <f t="shared" si="0"/>
        <v>KLAB</v>
      </c>
    </row>
    <row r="15" spans="1:13" s="21" customFormat="1" ht="21.75" customHeight="1">
      <c r="A15" s="73" t="s">
        <v>184</v>
      </c>
      <c r="B15" s="29"/>
      <c r="C15" s="29"/>
      <c r="D15" s="29"/>
      <c r="E15" s="29"/>
      <c r="F15" s="29"/>
      <c r="H15" s="22"/>
      <c r="L15" s="21" t="str">
        <f>İŞLEM!H16</f>
        <v>BLAB</v>
      </c>
      <c r="M15" s="21" t="str">
        <f t="shared" si="0"/>
        <v>BLAB</v>
      </c>
    </row>
    <row r="16" spans="1:13" s="21" customFormat="1" ht="21.75" customHeight="1">
      <c r="A16" s="74"/>
      <c r="B16" s="40">
        <f>IF(B15&lt;&gt;"",VLOOKUP(B15,I1:J14,2,FALSE),"")</f>
      </c>
      <c r="C16" s="40">
        <f>IF(C15&lt;&gt;"",VLOOKUP(C15,I1:J14,2,FALSE),"")</f>
      </c>
      <c r="D16" s="40">
        <f>IF(D15&lt;&gt;"",VLOOKUP(D15,I1:J14,2,FALSE),"")</f>
      </c>
      <c r="E16" s="40">
        <f>IF(E15&lt;&gt;"",VLOOKUP(E15,I1:J14,2,FALSE),"")</f>
      </c>
      <c r="F16" s="40">
        <f>IF(F15&lt;&gt;"",VLOOKUP(F15,I1:J14,2,FALSE),"")</f>
      </c>
      <c r="H16" s="22"/>
      <c r="L16" s="21" t="str">
        <f>İŞLEM!H17</f>
        <v>BAHÇE</v>
      </c>
      <c r="M16" s="21" t="str">
        <f t="shared" si="0"/>
        <v>BAHÇE</v>
      </c>
    </row>
    <row r="17" spans="1:13" s="21" customFormat="1" ht="21.75" customHeight="1">
      <c r="A17" s="75"/>
      <c r="B17" s="30"/>
      <c r="C17" s="30"/>
      <c r="D17" s="30"/>
      <c r="E17" s="30"/>
      <c r="F17" s="30"/>
      <c r="H17" s="22"/>
      <c r="L17" s="21" t="str">
        <f>İŞLEM!H18</f>
        <v>SPOR SAHASI</v>
      </c>
      <c r="M17" s="21" t="str">
        <f t="shared" si="0"/>
        <v>SPOR SAHASI</v>
      </c>
    </row>
    <row r="18" spans="1:13" s="21" customFormat="1" ht="21.75" customHeight="1">
      <c r="A18" s="63">
        <v>0.5416666666666666</v>
      </c>
      <c r="B18" s="24" t="s">
        <v>139</v>
      </c>
      <c r="C18" s="24" t="s">
        <v>148</v>
      </c>
      <c r="D18" s="24"/>
      <c r="E18" s="24" t="s">
        <v>108</v>
      </c>
      <c r="F18" s="24"/>
      <c r="H18" s="22"/>
      <c r="L18" s="21" t="str">
        <f>İŞLEM!H19</f>
        <v>KONFERANS SAL.</v>
      </c>
      <c r="M18" s="21" t="str">
        <f t="shared" si="0"/>
        <v>KONFERANS SAL.</v>
      </c>
    </row>
    <row r="19" spans="1:13" s="21" customFormat="1" ht="21.75" customHeight="1">
      <c r="A19" s="63"/>
      <c r="B19" s="36" t="str">
        <f>IF(B18&lt;&gt;"",VLOOKUP(B18,I1:J14,2,FALSE),"")</f>
        <v>ÖY</v>
      </c>
      <c r="C19" s="36" t="str">
        <f>IF(C18&lt;&gt;"",VLOOKUP(C18,I1:J14,2,FALSE),"")</f>
        <v>AE</v>
      </c>
      <c r="D19" s="39">
        <f>IF(D18&lt;&gt;"",VLOOKUP(D18,I1:J14,2,FALSE),"")</f>
      </c>
      <c r="E19" s="36" t="str">
        <f>IF(E18&lt;&gt;"",VLOOKUP(E18,I1:J14,2,FALSE),"")</f>
        <v>MÖ</v>
      </c>
      <c r="F19" s="36">
        <f>IF(F18&lt;&gt;"",VLOOKUP(F18,I1:J14,2,FALSE),"")</f>
      </c>
      <c r="H19" s="22"/>
      <c r="L19" s="21" t="str">
        <f>İŞLEM!H20</f>
        <v>HOCA OFİSİ</v>
      </c>
      <c r="M19" s="21" t="str">
        <f t="shared" si="0"/>
        <v>HOCA OFİSİ</v>
      </c>
    </row>
    <row r="20" spans="1:13" s="21" customFormat="1" ht="21.75" customHeight="1">
      <c r="A20" s="63"/>
      <c r="B20" s="27"/>
      <c r="C20" s="27"/>
      <c r="D20" s="27"/>
      <c r="E20" s="27"/>
      <c r="F20" s="27"/>
      <c r="H20" s="22"/>
      <c r="L20" s="21" t="str">
        <f>İŞLEM!H21</f>
        <v>KİMYA LAB.</v>
      </c>
      <c r="M20" s="21" t="str">
        <f t="shared" si="0"/>
        <v>KİMYA LAB.</v>
      </c>
    </row>
    <row r="21" spans="1:8" s="21" customFormat="1" ht="21.75" customHeight="1">
      <c r="A21" s="63">
        <v>0.5833333333333334</v>
      </c>
      <c r="B21" s="24" t="s">
        <v>139</v>
      </c>
      <c r="C21" s="24"/>
      <c r="D21" s="24"/>
      <c r="E21" s="24"/>
      <c r="F21" s="24"/>
      <c r="H21" s="22"/>
    </row>
    <row r="22" spans="1:8" s="21" customFormat="1" ht="21.75" customHeight="1">
      <c r="A22" s="63"/>
      <c r="B22" s="36" t="str">
        <f>IF(B21&lt;&gt;"",VLOOKUP(B21,I1:J14,2,FALSE),"")</f>
        <v>ÖY</v>
      </c>
      <c r="C22" s="36">
        <f>IF(C21&lt;&gt;"",VLOOKUP(C21,I1:J14,2,FALSE),"")</f>
      </c>
      <c r="D22" s="36">
        <f>IF(D21&lt;&gt;"",VLOOKUP(D21,I1:J14,2,FALSE),"")</f>
      </c>
      <c r="E22" s="36">
        <f>IF(E21&lt;&gt;"",VLOOKUP(E21,I1:J14,2,FALSE),"")</f>
      </c>
      <c r="F22" s="36">
        <f>IF(F21&lt;&gt;"",VLOOKUP(F21,I1:J14,2,FALSE),"")</f>
      </c>
      <c r="H22" s="22"/>
    </row>
    <row r="23" spans="1:8" s="21" customFormat="1" ht="21.75" customHeight="1">
      <c r="A23" s="63"/>
      <c r="B23" s="27"/>
      <c r="C23" s="27"/>
      <c r="D23" s="27"/>
      <c r="E23" s="26"/>
      <c r="F23" s="27"/>
      <c r="H23" s="22"/>
    </row>
    <row r="24" spans="1:8" s="21" customFormat="1" ht="21.75" customHeight="1">
      <c r="A24" s="63">
        <v>0.625</v>
      </c>
      <c r="B24" s="24"/>
      <c r="C24" s="24" t="s">
        <v>83</v>
      </c>
      <c r="D24" s="24"/>
      <c r="E24" s="24"/>
      <c r="F24" s="24"/>
      <c r="H24" s="22"/>
    </row>
    <row r="25" spans="1:8" s="21" customFormat="1" ht="21.75" customHeight="1">
      <c r="A25" s="63"/>
      <c r="B25" s="36">
        <f>IF(B24&lt;&gt;"",VLOOKUP(B24,I1:J14,2,FALSE),"")</f>
      </c>
      <c r="C25" s="36" t="str">
        <f>IF(C24&lt;&gt;"",VLOOKUP(C24,I1:J14,2,FALSE),"")</f>
        <v>ÖZY</v>
      </c>
      <c r="D25" s="38">
        <f>IF(D24&lt;&gt;"",VLOOKUP(D24,I1:J14,2,FALSE),"")</f>
      </c>
      <c r="E25" s="36">
        <f>IF(E24&lt;&gt;"",VLOOKUP(E24,I1:J14,2,FALSE),"")</f>
      </c>
      <c r="F25" s="36">
        <f>IF(F24&lt;&gt;"",VLOOKUP(F24,I1:J14,2,FALSE),"")</f>
      </c>
      <c r="H25" s="22"/>
    </row>
    <row r="26" spans="1:8" s="21" customFormat="1" ht="21.75" customHeight="1">
      <c r="A26" s="63"/>
      <c r="B26" s="27"/>
      <c r="C26" s="27"/>
      <c r="D26" s="32"/>
      <c r="E26" s="27"/>
      <c r="F26" s="27"/>
      <c r="H26" s="22"/>
    </row>
    <row r="27" spans="1:8" s="21" customFormat="1" ht="21.75" customHeight="1">
      <c r="A27" s="63">
        <v>0.6666666666666666</v>
      </c>
      <c r="B27" s="24"/>
      <c r="C27" s="24"/>
      <c r="D27" s="24"/>
      <c r="E27" s="24"/>
      <c r="F27" s="24"/>
      <c r="H27" s="22"/>
    </row>
    <row r="28" spans="1:8" s="21" customFormat="1" ht="21.75" customHeight="1">
      <c r="A28" s="63"/>
      <c r="B28" s="36">
        <f>IF(B27&lt;&gt;"",VLOOKUP(B27,I1:J14,2,FALSE),"")</f>
      </c>
      <c r="C28" s="36">
        <f>IF(C27&lt;&gt;"",VLOOKUP(C27,I1:J14,2,FALSE),"")</f>
      </c>
      <c r="D28" s="36">
        <f>IF(D27&lt;&gt;"",VLOOKUP(D27,I1:J14,2,FALSE),"")</f>
      </c>
      <c r="E28" s="36">
        <f>IF(E27&lt;&gt;"",VLOOKUP(E27,I1:J14,2,FALSE),"")</f>
      </c>
      <c r="F28" s="36">
        <f>IF(F27&lt;&gt;"",VLOOKUP(F27,I1:J14,2,FALSE),"")</f>
      </c>
      <c r="H28" s="22"/>
    </row>
    <row r="29" spans="1:8" s="21" customFormat="1" ht="21.75" customHeight="1">
      <c r="A29" s="63"/>
      <c r="B29" s="27"/>
      <c r="C29" s="27"/>
      <c r="D29" s="27"/>
      <c r="E29" s="27"/>
      <c r="F29" s="27"/>
      <c r="H29" s="22"/>
    </row>
    <row r="30" spans="1:8" s="21" customFormat="1" ht="21.75" customHeight="1">
      <c r="A30" s="64"/>
      <c r="B30" s="67" t="str">
        <f>CONCATENATE(A1," (İÖ)")</f>
        <v>BÜRO YÖNETİMİ 1 (İÖ)</v>
      </c>
      <c r="C30" s="68"/>
      <c r="D30" s="68"/>
      <c r="E30" s="68"/>
      <c r="F30" s="69"/>
      <c r="H30" s="22"/>
    </row>
    <row r="31" spans="1:8" s="21" customFormat="1" ht="21.75" customHeight="1">
      <c r="A31" s="64"/>
      <c r="B31" s="70"/>
      <c r="C31" s="71"/>
      <c r="D31" s="71"/>
      <c r="E31" s="71"/>
      <c r="F31" s="72"/>
      <c r="H31" s="22"/>
    </row>
    <row r="32" spans="1:8" s="21" customFormat="1" ht="21.75" customHeight="1">
      <c r="A32" s="63">
        <v>0.6875</v>
      </c>
      <c r="B32" s="24"/>
      <c r="C32" s="24"/>
      <c r="D32" s="24"/>
      <c r="E32" s="24"/>
      <c r="F32" s="24"/>
      <c r="H32" s="22"/>
    </row>
    <row r="33" spans="1:8" s="21" customFormat="1" ht="21.75" customHeight="1">
      <c r="A33" s="63"/>
      <c r="B33" s="36">
        <f>IF(B32&lt;&gt;"",VLOOKUP(B32,I1:L14,3,FALSE),"")</f>
      </c>
      <c r="C33" s="36">
        <f>IF(C32&lt;&gt;"",VLOOKUP(C32,I1:L14,3,FALSE),"")</f>
      </c>
      <c r="D33" s="36">
        <f>IF(D32&lt;&gt;"",VLOOKUP(D32,I1:L14,3,FALSE),"")</f>
      </c>
      <c r="E33" s="36">
        <f>IF(E32&lt;&gt;"",VLOOKUP(E32,I1:L14,3,FALSE),"")</f>
      </c>
      <c r="F33" s="37">
        <f>IF(F32&lt;&gt;"",VLOOKUP(F32,I1:L14,3,FALSE),"")</f>
      </c>
      <c r="H33" s="22"/>
    </row>
    <row r="34" spans="1:8" s="21" customFormat="1" ht="21.75" customHeight="1">
      <c r="A34" s="63"/>
      <c r="B34" s="27"/>
      <c r="C34" s="27"/>
      <c r="D34" s="27"/>
      <c r="E34" s="27"/>
      <c r="F34" s="27"/>
      <c r="H34" s="22"/>
    </row>
    <row r="35" spans="1:8" s="21" customFormat="1" ht="21.75" customHeight="1">
      <c r="A35" s="63">
        <v>0.7256944444444445</v>
      </c>
      <c r="B35" s="24"/>
      <c r="C35" s="24"/>
      <c r="D35" s="24"/>
      <c r="E35" s="24"/>
      <c r="F35" s="24"/>
      <c r="H35" s="22"/>
    </row>
    <row r="36" spans="1:8" s="21" customFormat="1" ht="21.75" customHeight="1">
      <c r="A36" s="63"/>
      <c r="B36" s="36">
        <f>IF(B35&lt;&gt;"",VLOOKUP(B35,I1:L14,3,FALSE),"")</f>
      </c>
      <c r="C36" s="36">
        <f>IF(C35&lt;&gt;"",VLOOKUP(C35,I1:L14,3,FALSE),"")</f>
      </c>
      <c r="D36" s="36">
        <f>IF(D35&lt;&gt;"",VLOOKUP(D35,I1:L14,3,FALSE),"")</f>
      </c>
      <c r="E36" s="36">
        <f>IF(E35&lt;&gt;"",VLOOKUP(E35,I1:L14,3,FALSE),"")</f>
      </c>
      <c r="F36" s="37">
        <f>IF(F35&lt;&gt;"",VLOOKUP(F35,I1:L14,3,FALSE),"")</f>
      </c>
      <c r="H36" s="22"/>
    </row>
    <row r="37" spans="1:8" s="21" customFormat="1" ht="21.75" customHeight="1">
      <c r="A37" s="63"/>
      <c r="B37" s="27"/>
      <c r="C37" s="27"/>
      <c r="D37" s="27"/>
      <c r="E37" s="27"/>
      <c r="F37" s="27"/>
      <c r="H37" s="22"/>
    </row>
    <row r="38" spans="1:8" s="21" customFormat="1" ht="21.75" customHeight="1">
      <c r="A38" s="63">
        <v>0.7638888888888888</v>
      </c>
      <c r="B38" s="24"/>
      <c r="C38" s="24"/>
      <c r="D38" s="24"/>
      <c r="E38" s="24"/>
      <c r="F38" s="24"/>
      <c r="H38" s="22"/>
    </row>
    <row r="39" spans="1:8" s="21" customFormat="1" ht="21.75" customHeight="1">
      <c r="A39" s="63"/>
      <c r="B39" s="36">
        <f>IF(B38&lt;&gt;"",VLOOKUP(B38,I1:L14,3,FALSE),"")</f>
      </c>
      <c r="C39" s="36">
        <f>IF(C38&lt;&gt;"",VLOOKUP(C38,I1:L14,3,FALSE),"")</f>
      </c>
      <c r="D39" s="36">
        <f>IF(D38&lt;&gt;"",VLOOKUP(D38,I1:L14,3,FALSE),"")</f>
      </c>
      <c r="E39" s="36">
        <f>IF(E38&lt;&gt;"",VLOOKUP(E38,I1:L14,3,FALSE),"")</f>
      </c>
      <c r="F39" s="36">
        <f>IF(F38&lt;&gt;"",VLOOKUP(F38,I1:L14,3,FALSE),"")</f>
      </c>
      <c r="H39" s="22"/>
    </row>
    <row r="40" spans="1:8" s="21" customFormat="1" ht="21.75" customHeight="1">
      <c r="A40" s="63"/>
      <c r="B40" s="27"/>
      <c r="C40" s="27"/>
      <c r="D40" s="27"/>
      <c r="E40" s="27"/>
      <c r="F40" s="27"/>
      <c r="H40" s="22"/>
    </row>
    <row r="41" spans="1:8" s="21" customFormat="1" ht="21.75" customHeight="1">
      <c r="A41" s="63">
        <v>0.8020833333333334</v>
      </c>
      <c r="B41" s="24"/>
      <c r="C41" s="24"/>
      <c r="D41" s="24"/>
      <c r="E41" s="24"/>
      <c r="F41" s="24"/>
      <c r="H41" s="22"/>
    </row>
    <row r="42" spans="1:8" s="21" customFormat="1" ht="21.75" customHeight="1">
      <c r="A42" s="63"/>
      <c r="B42" s="36">
        <f>IF(B41&lt;&gt;"",VLOOKUP(B41,I1:L14,3,FALSE),"")</f>
      </c>
      <c r="C42" s="36">
        <f>IF(C41&lt;&gt;"",VLOOKUP(C41,I1:L14,3,FALSE),"")</f>
      </c>
      <c r="D42" s="36">
        <f>IF(D41&lt;&gt;"",VLOOKUP(D41,I1:L14,3,FALSE),"")</f>
      </c>
      <c r="E42" s="36">
        <f>IF(E41&lt;&gt;"",VLOOKUP(E41,I1:L14,3,FALSE),"")</f>
      </c>
      <c r="F42" s="36">
        <f>IF(F41&lt;&gt;"",VLOOKUP(F41,I1:L14,3,FALSE),"")</f>
      </c>
      <c r="H42" s="22"/>
    </row>
    <row r="43" spans="1:8" s="21" customFormat="1" ht="21.75" customHeight="1">
      <c r="A43" s="63"/>
      <c r="B43" s="27"/>
      <c r="C43" s="27"/>
      <c r="D43" s="27"/>
      <c r="E43" s="27"/>
      <c r="F43" s="27"/>
      <c r="H43" s="22"/>
    </row>
    <row r="44" spans="1:8" s="21" customFormat="1" ht="21.75" customHeight="1">
      <c r="A44" s="63">
        <v>0.8402777777777778</v>
      </c>
      <c r="B44" s="24"/>
      <c r="C44" s="24"/>
      <c r="D44" s="24"/>
      <c r="E44" s="24"/>
      <c r="F44" s="24"/>
      <c r="H44" s="22"/>
    </row>
    <row r="45" spans="1:8" s="21" customFormat="1" ht="21.75" customHeight="1">
      <c r="A45" s="63"/>
      <c r="B45" s="36">
        <f>IF(B44&lt;&gt;"",VLOOKUP(B44,I1:L14,3,FALSE),"")</f>
      </c>
      <c r="C45" s="36">
        <f>IF(C44&lt;&gt;"",VLOOKUP(C44,I1:L14,3,FALSE),"")</f>
      </c>
      <c r="D45" s="36">
        <f>IF(D44&lt;&gt;"",VLOOKUP(D44,I1:L14,3,FALSE),"")</f>
      </c>
      <c r="E45" s="36">
        <f>IF(E44&lt;&gt;"",VLOOKUP(E44,I1:L14,3,FALSE),"")</f>
      </c>
      <c r="F45" s="36">
        <f>IF(F44&lt;&gt;"",VLOOKUP(F44,I1:L14,3,FALSE),"")</f>
      </c>
      <c r="H45" s="22"/>
    </row>
    <row r="46" spans="1:8" s="21" customFormat="1" ht="21.75" customHeight="1">
      <c r="A46" s="63"/>
      <c r="B46" s="27"/>
      <c r="C46" s="27"/>
      <c r="D46" s="27"/>
      <c r="E46" s="27"/>
      <c r="F46" s="27"/>
      <c r="H46" s="22"/>
    </row>
    <row r="47" spans="1:8" s="21" customFormat="1" ht="21.75" customHeight="1">
      <c r="A47" s="63">
        <v>0.8784722222222222</v>
      </c>
      <c r="B47" s="24"/>
      <c r="C47" s="24"/>
      <c r="D47" s="24"/>
      <c r="E47" s="24"/>
      <c r="F47" s="24"/>
      <c r="H47" s="22"/>
    </row>
    <row r="48" spans="1:8" s="21" customFormat="1" ht="21.75" customHeight="1">
      <c r="A48" s="63"/>
      <c r="B48" s="36">
        <f>IF(B47&lt;&gt;"",VLOOKUP(B47,I1:L14,3,FALSE),"")</f>
      </c>
      <c r="C48" s="36">
        <f>IF(C47&lt;&gt;"",VLOOKUP(C47,I1:L14,3,FALSE),"")</f>
      </c>
      <c r="D48" s="36">
        <f>IF(D47&lt;&gt;"",VLOOKUP(D47,I1:L14,3,FALSE),"")</f>
      </c>
      <c r="E48" s="36">
        <f>IF(E47&lt;&gt;"",VLOOKUP(E47,I1:L14,3,FALSE),"")</f>
      </c>
      <c r="F48" s="36">
        <f>IF(F47&lt;&gt;"",VLOOKUP(F47,I1:L14,3,FALSE),"")</f>
      </c>
      <c r="H48" s="22"/>
    </row>
    <row r="49" spans="1:8" s="21" customFormat="1" ht="21.75" customHeight="1">
      <c r="A49" s="63"/>
      <c r="B49" s="27"/>
      <c r="C49" s="27"/>
      <c r="D49" s="27"/>
      <c r="E49" s="27"/>
      <c r="F49" s="27"/>
      <c r="H49" s="22"/>
    </row>
    <row r="50" spans="1:6" ht="12.75">
      <c r="A50" s="77" t="s">
        <v>42</v>
      </c>
      <c r="B50" s="78"/>
      <c r="C50" s="78"/>
      <c r="D50" s="78"/>
      <c r="E50" s="78"/>
      <c r="F50" s="78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76" t="s">
        <v>27</v>
      </c>
      <c r="B52" s="76"/>
      <c r="C52" s="76"/>
      <c r="D52" s="76"/>
      <c r="E52" s="76"/>
      <c r="F52" s="76"/>
    </row>
  </sheetData>
  <sheetProtection password="D9D1" sheet="1"/>
  <mergeCells count="21">
    <mergeCell ref="A35:A37"/>
    <mergeCell ref="A9:A11"/>
    <mergeCell ref="A52:F52"/>
    <mergeCell ref="A47:A49"/>
    <mergeCell ref="A44:A46"/>
    <mergeCell ref="A30:A31"/>
    <mergeCell ref="A21:A23"/>
    <mergeCell ref="A50:F50"/>
    <mergeCell ref="A32:A34"/>
    <mergeCell ref="A38:A40"/>
    <mergeCell ref="A41:A43"/>
    <mergeCell ref="A51:F51"/>
    <mergeCell ref="A18:A20"/>
    <mergeCell ref="A1:F1"/>
    <mergeCell ref="B30:F31"/>
    <mergeCell ref="A24:A26"/>
    <mergeCell ref="A3:A5"/>
    <mergeCell ref="A6:A8"/>
    <mergeCell ref="A15:A17"/>
    <mergeCell ref="A12:A14"/>
    <mergeCell ref="A27:A29"/>
  </mergeCells>
  <dataValidations count="3">
    <dataValidation type="list" allowBlank="1" showInputMessage="1" showErrorMessage="1" sqref="B5:F5 B11:F11 B29:F29 B26:F26 B23:F23 B20:F20 B17:F17 B14:F14 B8:F8">
      <formula1>$L$1:$L$20</formula1>
    </dataValidation>
    <dataValidation type="list" allowBlank="1" showInputMessage="1" showErrorMessage="1" sqref="B3:F3 B6:F6 B9:F9 B12:F12 B15:F15 B18:F18 B21:F21 B24:F24 B27:F27 B32:F32 B35:F35 B38:F38 B41:F41 B44:F44 B47:F47">
      <formula1>$I$1:$I$14</formula1>
    </dataValidation>
    <dataValidation type="list" allowBlank="1" showInputMessage="1" showErrorMessage="1" sqref="B49:F49 B34:F34 B37:F37 B40:F40 B43:F43 B46:F46">
      <formula1>$M$1:$M$20</formula1>
    </dataValidation>
  </dataValidations>
  <printOptions/>
  <pageMargins left="0.75" right="0.75" top="0.6" bottom="0.62" header="0.5" footer="0.5"/>
  <pageSetup fitToHeight="1" fitToWidth="1" horizontalDpi="600" verticalDpi="600" orientation="portrait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</dc:creator>
  <cp:keywords/>
  <dc:description/>
  <cp:lastModifiedBy>sd</cp:lastModifiedBy>
  <cp:lastPrinted>2020-09-26T10:31:19Z</cp:lastPrinted>
  <dcterms:created xsi:type="dcterms:W3CDTF">2005-09-12T13:24:42Z</dcterms:created>
  <dcterms:modified xsi:type="dcterms:W3CDTF">2020-10-08T09:36:57Z</dcterms:modified>
  <cp:category/>
  <cp:version/>
  <cp:contentType/>
  <cp:contentStatus/>
</cp:coreProperties>
</file>